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1"/>
  </bookViews>
  <sheets>
    <sheet name="Ballu" sheetId="1" r:id="rId1"/>
    <sheet name="Boneco AOS" sheetId="2" r:id="rId2"/>
    <sheet name="Electrolux" sheetId="3" r:id="rId3"/>
    <sheet name="XX" sheetId="4" r:id="rId4"/>
  </sheets>
  <externalReferences>
    <externalReference r:id="rId7"/>
  </externalReferences>
  <definedNames>
    <definedName name="_xlnm.Print_Area" localSheetId="0">'Ballu'!$A$1:$L$46</definedName>
    <definedName name="_xlnm.Print_Area" localSheetId="1">'Boneco AOS'!$A$1:$L$46</definedName>
    <definedName name="_xlnm.Print_Area" localSheetId="2">'Electrolux'!$A$1:$L$24</definedName>
  </definedNames>
  <calcPr fullCalcOnLoad="1"/>
</workbook>
</file>

<file path=xl/sharedStrings.xml><?xml version="1.0" encoding="utf-8"?>
<sst xmlns="http://schemas.openxmlformats.org/spreadsheetml/2006/main" count="446" uniqueCount="206">
  <si>
    <t>Прейскурант</t>
  </si>
  <si>
    <t>Цены действительны на дату:</t>
  </si>
  <si>
    <t>Цена, руб.</t>
  </si>
  <si>
    <t>Модель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</si>
  <si>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</si>
  <si>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</si>
  <si>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</si>
  <si>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</si>
  <si>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</si>
  <si>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</si>
  <si>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</si>
  <si>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</si>
  <si>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</si>
  <si>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</si>
  <si>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</si>
  <si>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</si>
  <si>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</si>
  <si>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</si>
  <si>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</si>
  <si>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>Артикул /Модель</t>
  </si>
  <si>
    <t>Название</t>
  </si>
  <si>
    <t>ПРИНЦИП ДЕЙСТВИЯ
ОПИСАНИЕ</t>
  </si>
  <si>
    <t>Объем помещения 
м3</t>
  </si>
  <si>
    <t>Производ.по
возд.м3/ч</t>
  </si>
  <si>
    <t>Резервуар 
для воды, л</t>
  </si>
  <si>
    <t>Расход воды, гр /ч</t>
  </si>
  <si>
    <t>Потребл. мощность, Вт</t>
  </si>
  <si>
    <t>Габариты,            мм</t>
  </si>
  <si>
    <t xml:space="preserve">Масса, кг </t>
  </si>
  <si>
    <t>Увлажнители, очистители, мойки воздуха</t>
  </si>
  <si>
    <t xml:space="preserve"> U7146</t>
  </si>
  <si>
    <t>AOS</t>
  </si>
  <si>
    <t>110х65х80</t>
  </si>
  <si>
    <t>Boneco</t>
  </si>
  <si>
    <t>400x185x290</t>
  </si>
  <si>
    <t>400/ 550</t>
  </si>
  <si>
    <t>45/130</t>
  </si>
  <si>
    <t>380х220х350</t>
  </si>
  <si>
    <t>400/550</t>
  </si>
  <si>
    <t>40/140</t>
  </si>
  <si>
    <t xml:space="preserve">280х240х355 </t>
  </si>
  <si>
    <r>
      <t>ЦЕНА
ДИЛЕР</t>
    </r>
    <r>
      <rPr>
        <sz val="7"/>
        <color indexed="63"/>
        <rFont val="Tahoma"/>
        <family val="2"/>
      </rPr>
      <t xml:space="preserve">
у.е.</t>
    </r>
  </si>
  <si>
    <t>Boneco, Air-O-Swiss</t>
  </si>
  <si>
    <t xml:space="preserve">7131 white </t>
  </si>
  <si>
    <t xml:space="preserve">7136 white </t>
  </si>
  <si>
    <t>U600 white</t>
  </si>
  <si>
    <t>U600 black</t>
  </si>
  <si>
    <t>U650 white</t>
  </si>
  <si>
    <t>U650 black</t>
  </si>
  <si>
    <t>УВЛАЖНИТЕЛИ ВОЗДУХА УЛЬТРАЗВУКОВЫЕ</t>
  </si>
  <si>
    <t>Увлажнитель ультразвуковой 
(черный, белый, зеленый, сиреневый, красный) 
холодный пар, мембрана glass-plate, подсветка, авто</t>
  </si>
  <si>
    <t>Увлажнитель ультразвуковой  (белый)
холодный пар, механика, Gold мембрана, Nano-silver</t>
  </si>
  <si>
    <t>Увлажнитель ультразвуковой
холодный+горячий пар, электроника Gold мембрана, Nano-silver</t>
  </si>
  <si>
    <t>Увлажнитель ультразвуковой (белый)
холодный+горячий пар, механика, Gold мембрана, Nano-silver</t>
  </si>
  <si>
    <t>Увлажнитель ультразвуковой (черный)
холодный+горячий пар, механика, Gold мембрана, Nano-silver</t>
  </si>
  <si>
    <t>Увлажнитель ультразвуковой (белый)
холодный+горячий пар, электроника, Gold мембрана, Nano-silver</t>
  </si>
  <si>
    <t>Увлажнитель ультразвуковой (черный)
холодный+горячий пар, электроника, Gold мембрана, Nano-silver</t>
  </si>
  <si>
    <t>Boneco, AOS</t>
  </si>
  <si>
    <t>rusklimat</t>
  </si>
  <si>
    <t xml:space="preserve">320x320x400 </t>
  </si>
  <si>
    <t>E2441A black/white</t>
  </si>
  <si>
    <t>Увлажнитель холодный пар (черный/белый)
большой бак, индикатор, увлажнение+ISS</t>
  </si>
  <si>
    <t>P2261</t>
  </si>
  <si>
    <t>380х160х465</t>
  </si>
  <si>
    <t>Воздухоочиститель 
Hepa + Уголь + ионизатор / пульт ДУ</t>
  </si>
  <si>
    <t>ОЧИСТИТЕЛИ ВОЗДУХА</t>
  </si>
  <si>
    <t>1355N</t>
  </si>
  <si>
    <t>380x320x425</t>
  </si>
  <si>
    <t>360х360х360</t>
  </si>
  <si>
    <t xml:space="preserve"> 2055D</t>
  </si>
  <si>
    <t xml:space="preserve"> 2055DR </t>
  </si>
  <si>
    <t>Мойка воздуха
увлажненение+очистка+ISS</t>
  </si>
  <si>
    <t>Мойка воздуха
увлажнен.+очистка+преиониз+арома+ISS</t>
  </si>
  <si>
    <t>Мойка воздуха с цифровым дисплеем
увлажн+очист+преиониз+арома+эл.гигрометр+ISS</t>
  </si>
  <si>
    <t>Мойка воздуха с цифровым дисплеем
увлажн+очист+преиониз+арома+эл.гигрометр+ISS+зеркальная поверхность корпуса</t>
  </si>
  <si>
    <t>МОЙКИ ВОЗДУХА</t>
  </si>
  <si>
    <t>550x600x330</t>
  </si>
  <si>
    <t>Климатический комплекс Big
Hepa + Уголь + ароматизация + увлажнение</t>
  </si>
  <si>
    <t>КЛИМАТИЧЕСКИЙ КОМПЛЕКС ОБРАБОТКИ ВОЗДУХА</t>
  </si>
  <si>
    <t>A7018</t>
  </si>
  <si>
    <t>A7417</t>
  </si>
  <si>
    <t>А7015</t>
  </si>
  <si>
    <t>А7014</t>
  </si>
  <si>
    <t>А7056</t>
  </si>
  <si>
    <t>А7254</t>
  </si>
  <si>
    <t>ФИЛЬТРЫ И АКСЕССУАРЫ</t>
  </si>
  <si>
    <t>Прибор контроля влажности</t>
  </si>
  <si>
    <t>для всех моделей</t>
  </si>
  <si>
    <t>показания влажности и температуры</t>
  </si>
  <si>
    <t>показания влажности</t>
  </si>
  <si>
    <t>Active carbon filter (фильтр Угольный)</t>
  </si>
  <si>
    <t>для моделей  2061/2071</t>
  </si>
  <si>
    <t>Hepa filter (фильтр HEPA) /комплект 2 шт/</t>
  </si>
  <si>
    <t>для моделей 2061/2071</t>
  </si>
  <si>
    <t>Filter matt (губка увлажняющая) /комплект 2 шт/</t>
  </si>
  <si>
    <t>для моделей  2041/2051/2071</t>
  </si>
  <si>
    <r>
      <t>Filter matt (губка увлажняющая)</t>
    </r>
  </si>
  <si>
    <t>для моделей  Е2241</t>
  </si>
  <si>
    <t>для моделей  Е2251</t>
  </si>
  <si>
    <t>Filter matt (губка увлажняющая)</t>
  </si>
  <si>
    <t>для моделей  Е2441</t>
  </si>
  <si>
    <t>Calc Off (очиститель накипи) /комплект 3шт./</t>
  </si>
  <si>
    <t>Ionic Silver Stick (антимикробн.серебрянный Стержень)</t>
  </si>
  <si>
    <t>Картридж AG+ (фильтр для воды с ионами серебра)</t>
  </si>
  <si>
    <t>для моделей 7131/7136/7133/7135/7142</t>
  </si>
  <si>
    <t>ИОС (наполнитель для картрижда) /комплект 3 шт/</t>
  </si>
  <si>
    <t>Комплект фильтров (Carbon+Hepa)</t>
  </si>
  <si>
    <t>для модели    7162</t>
  </si>
  <si>
    <t>Угольный фильтр /Carbon filter/</t>
  </si>
  <si>
    <t>для модели    Р2261</t>
  </si>
  <si>
    <t>HEPA-фильтр /HEPA filter/</t>
  </si>
  <si>
    <t>для моделей  1345/1346/2031</t>
  </si>
  <si>
    <t>Гигрометр/термометр (электр.)</t>
  </si>
  <si>
    <t>Гигрометр Boneco (механ.)</t>
  </si>
  <si>
    <t>Ballu</t>
  </si>
  <si>
    <t>КУРС НА ДАТУ+2,0%</t>
  </si>
  <si>
    <t>Электронный гигростат, горячий/холодный пар, режимы работы: автоматический, ночной, продолжительный. Таймер на отключение, LCD дисплей. 3-х ступенчатая система очистки воды: пастеризация, фильтр для смягчения воды, антибактериальное покрытие бака. Белый цвет, черная вставка</t>
  </si>
  <si>
    <t>Площадь помещения 
м2</t>
  </si>
  <si>
    <t>204x304x185</t>
  </si>
  <si>
    <t xml:space="preserve">Многофункциональная кнопка с LED-подсветкой,  Теплый/холодный пар, 3-х ступенчатая система очистки воды: фильтр-картридж для смягчения воды, nano-silver пластик картриджа с антибактериальными свойствами, пастеризация воды (нагрев до 80°С)
4 режима работы: филетовый цвет - тепл.пар 500 гр/ч; зеленый цвет - тепл.пар 330 гр/ч; желтый цвет - тепл.пар 150 гр/ч; голубой цвет - хол.пар 200 гр/ч </t>
  </si>
  <si>
    <t>280х240х210</t>
  </si>
  <si>
    <t>УТОЧНИТЕ ЦЕНУ</t>
  </si>
  <si>
    <t>UHB-910H WATER SKY</t>
  </si>
  <si>
    <t>UHB-800 SKY CLOUD</t>
  </si>
  <si>
    <t>Механическое управление. Регулировка скорости выхода пара. Горячий/холодный пар. Индикатор режима теплого пара. 3-х ступенчатая система очистки воды: пастеризация (нагрев до 80°С), фильтр для смягчения воды (аналогичный Boneco), антибактериальное покрытие бака. Белый цвет</t>
  </si>
  <si>
    <t>192х317х332</t>
  </si>
  <si>
    <t>UHB-900M WATER SKY</t>
  </si>
  <si>
    <t>Электронный гигростат. Многофункциональный LCD-дисплей. Горячий/холодный пар. 4-х ступенчатая система очистки воды: фильтр-картридж для смягчения воды, антибактериальное покрытие бака, ультрафиолетовая лампа, пастеризация воды (нагрев до 80°С). Режимы работы: автоматический, ночной, Baby-режим, продолжительный, Антиаллергический. Белый цвет</t>
  </si>
  <si>
    <t>UHB-770 AQUA SONIC</t>
  </si>
  <si>
    <t>AW-312 WATERMILL</t>
  </si>
  <si>
    <t>Увлажнение/очистка/ионизация воздуха. Механическое управление. Высокопроизводительные увлажняющие диски. Управляемый ионизатор воздуха. Две ступени мощности. Ночной режим работы. Бесшумная работа. Белый + серый цвет (металлик)</t>
  </si>
  <si>
    <t>418х381х318</t>
  </si>
  <si>
    <t>FС-770</t>
  </si>
  <si>
    <t>(фильтр-картридж для Ballu UHB-770)</t>
  </si>
  <si>
    <t>---</t>
  </si>
  <si>
    <t>FС-900/910</t>
  </si>
  <si>
    <t xml:space="preserve"> (фильтр-картридж для Ballu UHB-900M/910H / 800)</t>
  </si>
  <si>
    <t>Мощность, м3/ч, (мл/ч)</t>
  </si>
  <si>
    <t>(250)</t>
  </si>
  <si>
    <t>(500)</t>
  </si>
  <si>
    <t>(400)</t>
  </si>
  <si>
    <t>308х366х188</t>
  </si>
  <si>
    <t>432х405х195</t>
  </si>
  <si>
    <t>AP-410 F5 HOME NATURE (BLACK/ЧЕРНЫЙ)</t>
  </si>
  <si>
    <t>AP-420 F5 HOME NATURE (BLACK/ЧЕРНЫЙ)</t>
  </si>
  <si>
    <t>AP-430 F5 HOME NATURE (BLACK/ЧЕРНЫЙ)</t>
  </si>
  <si>
    <t>559х472х241</t>
  </si>
  <si>
    <t>5-ступенчатая система очистки воздуха: 1. PreCarbon фильтр-предварительной очистки, задерживает шерсть домашних животных и крупную бытовую пыль (значительно продлевает срок службы HEPA фильтра); 2. HEPA фильтр - противоаллергенный фильтр задерживает мелкую пыль, цветочную пыльцу и прочие аллергены (степень очистки 99% частиц размером до 0,3 мкм); 3. VOC фильтр (carbon) - угольный фильтр очищает воздух от табачного дыма, неприятных запахов CO2; 4. VOC фильтр (ceolit) - специальный компонент цеолит входящий в состав voc-фильтра очищает воздух от вредных химических соединений: формальдегид, фреон, меркаптан и другие; 5. ION - ионизатор воздуха - генерирует необходимое количество отрицательных ионов, освежает воздух в помещении. Ионы соединяют мелкие частицы пыли в более крупные кластеры, что дополнительно усиливает эффект очистки воздуха. Сенсорная панель управления / 7-часовой таймер на отключение / 3 режима мощности / эксклюзивный дизайн / горизонтальная и вертикальная установка / корпус с лаковым покрытием / высокая производительность при сверхтихой работе</t>
  </si>
  <si>
    <t>AP-410 F7 HOME NATURE (WHITE/БЕЛЫЙ)</t>
  </si>
  <si>
    <t>AP-420 F7 HOME NATURE (WHITE/БЕЛЫЙ)</t>
  </si>
  <si>
    <t>AP-430 F7 HOME NATURE (WHITE/БЕЛЫЙ)</t>
  </si>
  <si>
    <t>AP-310 F5 / пульт ДУ</t>
  </si>
  <si>
    <t>348х602х230</t>
  </si>
  <si>
    <t xml:space="preserve"> КОЛОННЫЙ ОЧИИСТИТЕЛЬ ВОЗДУХА AP-350 / пульт ДУ</t>
  </si>
  <si>
    <t>523х1785х300</t>
  </si>
  <si>
    <t xml:space="preserve">7-ступенчатая система очистки воздуха: 1. PreCarbon - фильтр предварительной очистки, задерживает шерсть домашних животных и крупную бытовую пыль (значительно продлевает срок службы HEPA фильтра); 2. HEPA фильтр - противоаллергенный фильтр задерживает мелкую пыль, цветочную пыльцу и прочие аллергены (степень очистки 99% частиц размером до 0,3 мкм); 3. VOC фильтр (carbon) - угольный фильтр очищает воздух от табачного дыма, неприятных запахов CO2; 4. VOC фильтр (ceolit) - специальный компонент цеолит входящий в состав voc-фильтра очищает воздух от вредных химических соединений: формальдегид, фреон, меркаптан и другие; 5. TIO2 (титан-оксидный) фильтр - фотокаталитический TIO2 фильтр под воздействием UV-лампы расщепляет органические и неорганические загрязнители на неактивные компоненты; 6. UV-лампа - ультрафиолетовая антибактериальная лампа. Стерилизует воздух, нейтрализует бактерии и вирусы; 7. ION - ионизатор воздуха - генерирует необходимое количество отрицательных ионов, освежает воздух в помещении. </t>
  </si>
  <si>
    <t>TiO2-фильтр; Carbon (угольный) фильтр; HEPA фильтр; Ионизатор воздуха; Ультрафиолетовая лампа; Сенсоры пыли, дыма и запаха; Интеллектуальный таймер учета срока годности фильтра; Белый цвет, серая панель управл</t>
  </si>
  <si>
    <t>PLASMA фильтр; HEPA фильтр; NANO фильтр; CARBON (угольный) фильтр; Ионизатор воздуха; Ультрафиолетовая лампа; Сенсоры пыли и запаха; LCD цветной дисплей; Таймер на отключение; Низкий уровень шума; *Фильтры в комплекте</t>
  </si>
  <si>
    <t>Multy filter F3-210 (комплект фильтров HEPA+CARBON) для AP210-F3</t>
  </si>
  <si>
    <t>Multy filter F5-310 (комплект фильтров HEPA+CARBON) для AP310-F5</t>
  </si>
  <si>
    <t>Multy filter HCP-XS05 (комплект фильтров HEPA+CARBON) для 200/250</t>
  </si>
  <si>
    <t>Multy filter F/AP300 для AP300</t>
  </si>
  <si>
    <t>Multy filter F/AP350 (комплект фильтров HEPA+NANO+CARBON) для AP350</t>
  </si>
  <si>
    <t xml:space="preserve"> pre-carbon filter (2 pcs pack) для AP-410 F5/F7    </t>
  </si>
  <si>
    <t xml:space="preserve"> HEPA filter(1 pcs pack)  для AP-410 F5/F7  </t>
  </si>
  <si>
    <t>VOC filter(1 pcs pack) для AP-410 F5/F7  </t>
  </si>
  <si>
    <t>TiO2 mesh(1 pcs pack) AP-410 F7 </t>
  </si>
  <si>
    <t xml:space="preserve"> pre-carbon filter(2 pcs pack) для AP-420 F5/F7  </t>
  </si>
  <si>
    <t xml:space="preserve"> HEPA filter(1 pcs pack) для AP-420 F5/F7  </t>
  </si>
  <si>
    <t>VOC filter(1 pcs pack) для AP-420 F5/F7  </t>
  </si>
  <si>
    <t>TiO2 mesh(1 pcs pack) для AP-420 F7  </t>
  </si>
  <si>
    <t xml:space="preserve"> pre-carbon filter(2 pcs pack) для AP-430 F5/F7  </t>
  </si>
  <si>
    <t xml:space="preserve"> HEPA filter(1 pcs pack) для AP-430 F5/F7 </t>
  </si>
  <si>
    <t>VOC filter(1 pcs pack) для AP-430 F5/F7 </t>
  </si>
  <si>
    <t>TiO2 mesh(1 pcs pack) для AP-430 F5/F7 </t>
  </si>
  <si>
    <t>F3-210</t>
  </si>
  <si>
    <t>F5-310</t>
  </si>
  <si>
    <t>HCP-XS05</t>
  </si>
  <si>
    <t>F/AP300</t>
  </si>
  <si>
    <t>F/AP350</t>
  </si>
  <si>
    <t xml:space="preserve"> pre-carbon filter</t>
  </si>
  <si>
    <t>HEPA</t>
  </si>
  <si>
    <t>VOC</t>
  </si>
  <si>
    <t>TiO2</t>
  </si>
  <si>
    <t xml:space="preserve"> pre-carbon</t>
  </si>
  <si>
    <t>Electrolux</t>
  </si>
  <si>
    <t>EHU-4515D</t>
  </si>
  <si>
    <t>EHU-3510D</t>
  </si>
  <si>
    <t>EHU-3515D</t>
  </si>
  <si>
    <t>EHU-5115D</t>
  </si>
  <si>
    <t>EHU-5525D</t>
  </si>
  <si>
    <t>400</t>
  </si>
  <si>
    <t xml:space="preserve">325x160x305  </t>
  </si>
  <si>
    <t xml:space="preserve">319x190x280  </t>
  </si>
  <si>
    <t>550</t>
  </si>
  <si>
    <t>Ультразвуковой принцип увлажнения; Работа в режимах: «холодный» и «теплый» пар; Электронное управление. LED-дисплей. Таймер; Автоматический контроль уровня влажности</t>
  </si>
  <si>
    <t>320x170x230</t>
  </si>
  <si>
    <t>EHAW-6515</t>
  </si>
  <si>
    <t>EHAW-6525</t>
  </si>
  <si>
    <t>EHAW-7510</t>
  </si>
  <si>
    <t>EHAW-7515</t>
  </si>
  <si>
    <t>EHAW-7525</t>
  </si>
  <si>
    <t>447x397x394</t>
  </si>
  <si>
    <t>Увлажнение и очистка воздуха; Две ступени мощности; Автоматическое отключение при низком уровне воды; серебряный ионизирующий стержень; система подавления размножения бактерий</t>
  </si>
  <si>
    <t>Ag-Ionic Silver</t>
  </si>
  <si>
    <t>картридж-фильтр для смягчения фоды (для 3510D/3515D, 4515D, 5515D/5525D)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</si>
</sst>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\ yy;@"/>
    <numFmt numFmtId="166" formatCode="0.000"/>
    <numFmt numFmtId="167" formatCode="[$-FC19]d\ mmmm\ yyyy\ &quot;г.&quot;"/>
    <numFmt numFmtId="168" formatCode="dd/mm/yy;@"/>
    <numFmt numFmtId="169" formatCode="_-* #,##0_р_._-;\-* #,##0_р_._-;_-* &quot;-&quot;??_р_._-;_-@_-"/>
  </numFmts>
  <fonts count="69">
    <font>
      <sz val="10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sz val="7"/>
      <color indexed="63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2"/>
      <name val="Arial"/>
      <family val="0"/>
    </font>
    <font>
      <b/>
      <sz val="10"/>
      <color indexed="2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8" fillId="0" borderId="0" applyNumberFormat="0" applyFill="0" applyBorder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left"/>
    </xf>
    <xf numFmtId="0" fontId="7" fillId="0" borderId="0" xfId="42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9" fontId="29" fillId="0" borderId="10" xfId="6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9" fillId="0" borderId="10" xfId="60" applyNumberFormat="1" applyFont="1" applyFill="1" applyBorder="1" applyAlignment="1">
      <alignment horizontal="center" vertical="center" wrapText="1"/>
    </xf>
    <xf numFmtId="169" fontId="29" fillId="33" borderId="10" xfId="60" applyNumberFormat="1" applyFont="1" applyFill="1" applyBorder="1" applyAlignment="1">
      <alignment horizontal="center" vertical="center" wrapText="1"/>
    </xf>
    <xf numFmtId="169" fontId="29" fillId="0" borderId="10" xfId="60" applyNumberFormat="1" applyFont="1" applyFill="1" applyBorder="1" applyAlignment="1">
      <alignment horizontal="center" vertical="center" wrapText="1"/>
    </xf>
    <xf numFmtId="169" fontId="29" fillId="0" borderId="10" xfId="6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3" fontId="30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1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11" xfId="0" applyFont="1" applyFill="1" applyBorder="1" applyAlignment="1">
      <alignment horizontal="right"/>
    </xf>
    <xf numFmtId="165" fontId="14" fillId="34" borderId="12" xfId="0" applyNumberFormat="1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14" fontId="14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2" fontId="17" fillId="34" borderId="14" xfId="0" applyNumberFormat="1" applyFont="1" applyFill="1" applyBorder="1" applyAlignment="1">
      <alignment horizontal="center"/>
    </xf>
    <xf numFmtId="168" fontId="0" fillId="34" borderId="0" xfId="0" applyNumberFormat="1" applyFont="1" applyFill="1" applyAlignment="1">
      <alignment horizontal="center"/>
    </xf>
    <xf numFmtId="0" fontId="18" fillId="34" borderId="16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166" fontId="19" fillId="34" borderId="0" xfId="0" applyNumberFormat="1" applyFont="1" applyFill="1" applyAlignment="1">
      <alignment horizontal="center"/>
    </xf>
    <xf numFmtId="0" fontId="20" fillId="34" borderId="17" xfId="42" applyNumberFormat="1" applyFont="1" applyFill="1" applyBorder="1" applyAlignment="1" applyProtection="1">
      <alignment horizontal="left"/>
      <protection/>
    </xf>
    <xf numFmtId="0" fontId="19" fillId="34" borderId="14" xfId="0" applyFont="1" applyFill="1" applyBorder="1" applyAlignment="1">
      <alignment/>
    </xf>
    <xf numFmtId="166" fontId="19" fillId="34" borderId="14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left"/>
    </xf>
    <xf numFmtId="165" fontId="21" fillId="34" borderId="14" xfId="0" applyNumberFormat="1" applyFont="1" applyFill="1" applyBorder="1" applyAlignment="1">
      <alignment horizontal="center" vertical="center"/>
    </xf>
    <xf numFmtId="2" fontId="19" fillId="34" borderId="0" xfId="0" applyNumberFormat="1" applyFont="1" applyFill="1" applyAlignment="1">
      <alignment horizontal="center"/>
    </xf>
    <xf numFmtId="0" fontId="22" fillId="34" borderId="0" xfId="0" applyFont="1" applyFill="1" applyAlignment="1">
      <alignment/>
    </xf>
    <xf numFmtId="2" fontId="22" fillId="34" borderId="0" xfId="0" applyNumberFormat="1" applyFont="1" applyFill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28</xdr:row>
      <xdr:rowOff>0</xdr:rowOff>
    </xdr:from>
    <xdr:to>
      <xdr:col>2</xdr:col>
      <xdr:colOff>552450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162401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28</xdr:row>
      <xdr:rowOff>0</xdr:rowOff>
    </xdr:from>
    <xdr:to>
      <xdr:col>2</xdr:col>
      <xdr:colOff>552450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162401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28</xdr:row>
      <xdr:rowOff>0</xdr:rowOff>
    </xdr:from>
    <xdr:to>
      <xdr:col>8</xdr:col>
      <xdr:colOff>228600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67350" y="162401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28</xdr:row>
      <xdr:rowOff>0</xdr:rowOff>
    </xdr:from>
    <xdr:to>
      <xdr:col>8</xdr:col>
      <xdr:colOff>228600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67350" y="162401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18</xdr:row>
      <xdr:rowOff>0</xdr:rowOff>
    </xdr:from>
    <xdr:to>
      <xdr:col>2</xdr:col>
      <xdr:colOff>552450</xdr:colOff>
      <xdr:row>18</xdr:row>
      <xdr:rowOff>9525</xdr:rowOff>
    </xdr:to>
    <xdr:sp>
      <xdr:nvSpPr>
        <xdr:cNvPr id="1" name="Rectangle 10"/>
        <xdr:cNvSpPr>
          <a:spLocks/>
        </xdr:cNvSpPr>
      </xdr:nvSpPr>
      <xdr:spPr>
        <a:xfrm>
          <a:off x="762000" y="7019925"/>
          <a:ext cx="1638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18</xdr:row>
      <xdr:rowOff>400050</xdr:rowOff>
    </xdr:from>
    <xdr:to>
      <xdr:col>2</xdr:col>
      <xdr:colOff>552450</xdr:colOff>
      <xdr:row>19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62000" y="741997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26</xdr:row>
      <xdr:rowOff>323850</xdr:rowOff>
    </xdr:from>
    <xdr:to>
      <xdr:col>8</xdr:col>
      <xdr:colOff>228600</xdr:colOff>
      <xdr:row>27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5810250" y="10391775"/>
          <a:ext cx="2990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28</xdr:row>
      <xdr:rowOff>323850</xdr:rowOff>
    </xdr:from>
    <xdr:to>
      <xdr:col>8</xdr:col>
      <xdr:colOff>228600</xdr:colOff>
      <xdr:row>29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5810250" y="11087100"/>
          <a:ext cx="2990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23</xdr:row>
      <xdr:rowOff>0</xdr:rowOff>
    </xdr:from>
    <xdr:to>
      <xdr:col>2</xdr:col>
      <xdr:colOff>552450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8134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23</xdr:row>
      <xdr:rowOff>0</xdr:rowOff>
    </xdr:from>
    <xdr:to>
      <xdr:col>2</xdr:col>
      <xdr:colOff>552450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8134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8</xdr:col>
      <xdr:colOff>228600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81500" y="8134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8</xdr:col>
      <xdr:colOff>228600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81500" y="8134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WORK\SITE\site%202012\&#1055;&#1088;&#1072;&#1081;&#1089;&#1099;%20&#1076;&#1083;&#1103;%20&#1089;&#1072;&#1081;&#1090;&#1072;%20&#1080;%20&#1087;&#1088;%202011\AC\AC%20Pricetable%2014%20&#1072;&#1074;&#1075;%2012%20&#1040;&#1082;&#1094;&#1080;&#1103;%20Haier%20&#1076;&#1086;%2031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well"/>
      <sheetName val="Ballu"/>
      <sheetName val="Daikin"/>
      <sheetName val="Dantex"/>
      <sheetName val="Electrolux"/>
      <sheetName val="Gree"/>
      <sheetName val="Haier"/>
      <sheetName val="Kentatsu"/>
      <sheetName val="Lessar"/>
      <sheetName val="MDV"/>
      <sheetName val="Midea"/>
      <sheetName val="Mitsubishi Electric"/>
      <sheetName val="Mitsubishi Heavy"/>
      <sheetName val="Panasonic"/>
      <sheetName val="QuattroClima"/>
      <sheetName val="Toshiba"/>
      <sheetName val="Tosot"/>
      <sheetName val="Zanussi"/>
      <sheetName val="Venterra"/>
      <sheetName val="XX"/>
    </sheetNames>
    <sheetDataSet>
      <sheetData sheetId="19">
        <row r="3">
          <cell r="E3" t="str">
            <v>ООО "Форт-Нокс"</v>
          </cell>
        </row>
        <row r="4">
          <cell r="E4" t="str">
            <v>г. Уфа, ул. Лесотехникума, 49/1</v>
          </cell>
        </row>
        <row r="5">
          <cell r="E5" t="str">
            <v>ТСК "Октябрьский", зал 1, эт. 2, оф. 17-19</v>
          </cell>
        </row>
        <row r="6">
          <cell r="E6" t="str">
            <v>291-27-37; 290-12-00; 246-31-92</v>
          </cell>
        </row>
        <row r="7">
          <cell r="E7" t="str">
            <v>www.ft-nx.ru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N43" sqref="N43"/>
    </sheetView>
  </sheetViews>
  <sheetFormatPr defaultColWidth="9.00390625" defaultRowHeight="12.75"/>
  <cols>
    <col min="1" max="1" width="12.75390625" style="10" customWidth="1"/>
    <col min="2" max="2" width="12.125" style="10" hidden="1" customWidth="1"/>
    <col min="3" max="3" width="48.375" style="20" customWidth="1"/>
    <col min="4" max="5" width="9.375" style="10" customWidth="1"/>
    <col min="6" max="7" width="9.375" style="10" hidden="1" customWidth="1"/>
    <col min="8" max="8" width="9.375" style="4" hidden="1" customWidth="1"/>
    <col min="9" max="9" width="10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114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117</v>
      </c>
      <c r="E8" s="14" t="s">
        <v>137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78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67.5" customHeight="1">
      <c r="A11" s="22" t="s">
        <v>128</v>
      </c>
      <c r="B11" s="22"/>
      <c r="C11" s="22" t="s">
        <v>116</v>
      </c>
      <c r="D11" s="22">
        <v>35</v>
      </c>
      <c r="E11" s="35" t="s">
        <v>138</v>
      </c>
      <c r="F11" s="22"/>
      <c r="G11" s="22"/>
      <c r="H11" s="22"/>
      <c r="I11" s="26" t="s">
        <v>118</v>
      </c>
      <c r="J11" s="22">
        <v>2.5</v>
      </c>
      <c r="K11" s="27">
        <f>ROUNDUP(L11*XX!$A$4*XX!$B$10,-1)</f>
        <v>2310</v>
      </c>
      <c r="L11" s="28">
        <v>56</v>
      </c>
    </row>
    <row r="12" spans="1:12" s="11" customFormat="1" ht="86.25" customHeight="1">
      <c r="A12" s="22" t="s">
        <v>123</v>
      </c>
      <c r="B12" s="22"/>
      <c r="C12" s="22" t="s">
        <v>119</v>
      </c>
      <c r="D12" s="22">
        <v>50</v>
      </c>
      <c r="E12" s="35" t="s">
        <v>139</v>
      </c>
      <c r="F12" s="22"/>
      <c r="G12" s="22"/>
      <c r="H12" s="22"/>
      <c r="I12" s="26" t="s">
        <v>120</v>
      </c>
      <c r="J12" s="22">
        <v>3.6</v>
      </c>
      <c r="K12" s="33" t="s">
        <v>121</v>
      </c>
      <c r="L12" s="28"/>
    </row>
    <row r="13" spans="1:12" s="11" customFormat="1" ht="67.5" customHeight="1">
      <c r="A13" s="22" t="s">
        <v>122</v>
      </c>
      <c r="B13" s="22"/>
      <c r="C13" s="22" t="s">
        <v>124</v>
      </c>
      <c r="D13" s="22">
        <v>40</v>
      </c>
      <c r="E13" s="35" t="s">
        <v>140</v>
      </c>
      <c r="F13" s="22"/>
      <c r="G13" s="22"/>
      <c r="H13" s="22"/>
      <c r="I13" s="26" t="s">
        <v>125</v>
      </c>
      <c r="J13" s="22">
        <v>3.4</v>
      </c>
      <c r="K13" s="27">
        <f>ROUNDUP(L13*XX!$A$4*XX!$B$10,-1)</f>
        <v>3990</v>
      </c>
      <c r="L13" s="28">
        <v>97</v>
      </c>
    </row>
    <row r="14" spans="1:12" s="11" customFormat="1" ht="67.5" customHeight="1">
      <c r="A14" s="22" t="s">
        <v>126</v>
      </c>
      <c r="B14" s="22"/>
      <c r="C14" s="22" t="s">
        <v>127</v>
      </c>
      <c r="D14" s="22">
        <v>40</v>
      </c>
      <c r="E14" s="35" t="s">
        <v>140</v>
      </c>
      <c r="F14" s="22"/>
      <c r="G14" s="22"/>
      <c r="H14" s="22"/>
      <c r="I14" s="26" t="s">
        <v>125</v>
      </c>
      <c r="J14" s="22">
        <v>3.4</v>
      </c>
      <c r="K14" s="27">
        <f>ROUNDUP(L14*XX!$A$4*XX!$B$10,-1)</f>
        <v>4850</v>
      </c>
      <c r="L14" s="28">
        <v>118</v>
      </c>
    </row>
    <row r="15" spans="1:12" ht="26.25" customHeight="1">
      <c r="A15" s="71" t="s">
        <v>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37" customFormat="1" ht="72.75" customHeight="1">
      <c r="A16" s="22" t="s">
        <v>143</v>
      </c>
      <c r="B16" s="22"/>
      <c r="C16" s="73" t="s">
        <v>147</v>
      </c>
      <c r="D16" s="22">
        <v>20</v>
      </c>
      <c r="E16" s="22">
        <v>110</v>
      </c>
      <c r="F16" s="22"/>
      <c r="G16" s="22"/>
      <c r="H16" s="22"/>
      <c r="I16" s="26" t="s">
        <v>141</v>
      </c>
      <c r="J16" s="36">
        <v>4</v>
      </c>
      <c r="K16" s="27">
        <f>ROUNDUP(L16*XX!$A$4*XX!$B$10,-1)</f>
        <v>3460</v>
      </c>
      <c r="L16" s="28">
        <v>84</v>
      </c>
    </row>
    <row r="17" spans="1:12" s="37" customFormat="1" ht="72.75" customHeight="1">
      <c r="A17" s="22" t="s">
        <v>144</v>
      </c>
      <c r="B17" s="22"/>
      <c r="C17" s="73"/>
      <c r="D17" s="22">
        <v>35</v>
      </c>
      <c r="E17" s="22">
        <v>210</v>
      </c>
      <c r="F17" s="22"/>
      <c r="G17" s="22"/>
      <c r="H17" s="22"/>
      <c r="I17" s="26" t="s">
        <v>142</v>
      </c>
      <c r="J17" s="36">
        <v>5.5</v>
      </c>
      <c r="K17" s="27">
        <f>ROUNDUP(L17*XX!$A$4*XX!$B$10,-1)</f>
        <v>4480</v>
      </c>
      <c r="L17" s="28">
        <v>109</v>
      </c>
    </row>
    <row r="18" spans="1:12" s="37" customFormat="1" ht="72" customHeight="1">
      <c r="A18" s="22" t="s">
        <v>145</v>
      </c>
      <c r="B18" s="22"/>
      <c r="C18" s="73"/>
      <c r="D18" s="22">
        <v>50</v>
      </c>
      <c r="E18" s="22">
        <v>270</v>
      </c>
      <c r="F18" s="22"/>
      <c r="G18" s="22"/>
      <c r="H18" s="22"/>
      <c r="I18" s="26" t="s">
        <v>146</v>
      </c>
      <c r="J18" s="36">
        <v>8.1</v>
      </c>
      <c r="K18" s="27">
        <f>ROUNDUP(L18*XX!$A$4*XX!$B$10,-1)</f>
        <v>6210</v>
      </c>
      <c r="L18" s="28">
        <v>151</v>
      </c>
    </row>
    <row r="19" spans="1:12" s="37" customFormat="1" ht="70.5" customHeight="1">
      <c r="A19" s="22" t="s">
        <v>148</v>
      </c>
      <c r="B19" s="22"/>
      <c r="C19" s="73" t="s">
        <v>155</v>
      </c>
      <c r="D19" s="22">
        <v>20</v>
      </c>
      <c r="E19" s="22">
        <v>110</v>
      </c>
      <c r="F19" s="22"/>
      <c r="G19" s="22"/>
      <c r="H19" s="22"/>
      <c r="I19" s="26" t="s">
        <v>141</v>
      </c>
      <c r="J19" s="36">
        <v>4.2</v>
      </c>
      <c r="K19" s="27">
        <f>ROUNDUP(L19*XX!$A$4*XX!$B$10,-1)</f>
        <v>4480</v>
      </c>
      <c r="L19" s="28">
        <v>109</v>
      </c>
    </row>
    <row r="20" spans="1:12" s="11" customFormat="1" ht="70.5" customHeight="1">
      <c r="A20" s="22" t="s">
        <v>149</v>
      </c>
      <c r="B20" s="22"/>
      <c r="C20" s="73"/>
      <c r="D20" s="22">
        <v>35</v>
      </c>
      <c r="E20" s="22">
        <v>210</v>
      </c>
      <c r="F20" s="22"/>
      <c r="G20" s="22"/>
      <c r="H20" s="22"/>
      <c r="I20" s="26" t="s">
        <v>142</v>
      </c>
      <c r="J20" s="36">
        <v>5.7</v>
      </c>
      <c r="K20" s="27">
        <f>ROUNDUP(L20*XX!$A$4*XX!$B$10,-1)</f>
        <v>6210</v>
      </c>
      <c r="L20" s="28">
        <v>151</v>
      </c>
    </row>
    <row r="21" spans="1:12" s="11" customFormat="1" ht="70.5" customHeight="1">
      <c r="A21" s="22" t="s">
        <v>150</v>
      </c>
      <c r="B21" s="22"/>
      <c r="C21" s="73"/>
      <c r="D21" s="22">
        <v>50</v>
      </c>
      <c r="E21" s="22">
        <v>270</v>
      </c>
      <c r="F21" s="22"/>
      <c r="G21" s="22"/>
      <c r="H21" s="22"/>
      <c r="I21" s="26" t="s">
        <v>146</v>
      </c>
      <c r="J21" s="36">
        <v>8.4</v>
      </c>
      <c r="K21" s="27">
        <f>ROUNDUP(L21*XX!$A$4*XX!$B$10,-1)</f>
        <v>7650</v>
      </c>
      <c r="L21" s="28">
        <v>186</v>
      </c>
    </row>
    <row r="22" spans="1:12" s="11" customFormat="1" ht="56.25" customHeight="1">
      <c r="A22" s="22" t="s">
        <v>151</v>
      </c>
      <c r="B22" s="22"/>
      <c r="C22" s="22" t="s">
        <v>156</v>
      </c>
      <c r="D22" s="22">
        <v>60</v>
      </c>
      <c r="E22" s="22">
        <v>200</v>
      </c>
      <c r="F22" s="22"/>
      <c r="G22" s="22"/>
      <c r="H22" s="22"/>
      <c r="I22" s="26" t="s">
        <v>152</v>
      </c>
      <c r="J22" s="36">
        <v>6.9</v>
      </c>
      <c r="K22" s="27">
        <f>ROUNDUP(L22*XX!$A$4*XX!$B$10,-1)</f>
        <v>8590</v>
      </c>
      <c r="L22" s="28">
        <v>209</v>
      </c>
    </row>
    <row r="23" spans="1:12" s="11" customFormat="1" ht="56.25" customHeight="1">
      <c r="A23" s="22" t="s">
        <v>153</v>
      </c>
      <c r="B23" s="22"/>
      <c r="C23" s="22" t="s">
        <v>157</v>
      </c>
      <c r="D23" s="22">
        <v>100</v>
      </c>
      <c r="E23" s="22">
        <v>600</v>
      </c>
      <c r="F23" s="22"/>
      <c r="G23" s="22"/>
      <c r="H23" s="22"/>
      <c r="I23" s="26" t="s">
        <v>154</v>
      </c>
      <c r="J23" s="36">
        <v>42</v>
      </c>
      <c r="K23" s="27">
        <f>ROUNDUP(L23*XX!$A$4*XX!$B$10,-1)</f>
        <v>32170</v>
      </c>
      <c r="L23" s="28">
        <v>783</v>
      </c>
    </row>
    <row r="24" spans="1:12" ht="24.75" customHeight="1">
      <c r="A24" s="71" t="s">
        <v>75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s="11" customFormat="1" ht="67.5" customHeight="1">
      <c r="A25" s="22" t="s">
        <v>129</v>
      </c>
      <c r="B25" s="22"/>
      <c r="C25" s="22" t="s">
        <v>130</v>
      </c>
      <c r="D25" s="22">
        <v>50</v>
      </c>
      <c r="E25" s="22">
        <v>250</v>
      </c>
      <c r="F25" s="22"/>
      <c r="G25" s="22"/>
      <c r="H25" s="22"/>
      <c r="I25" s="26" t="s">
        <v>131</v>
      </c>
      <c r="J25" s="22">
        <v>6</v>
      </c>
      <c r="K25" s="27">
        <f>ROUNDUP(L25*XX!$A$4*XX!$B$10,-1)</f>
        <v>4030</v>
      </c>
      <c r="L25" s="28">
        <v>98</v>
      </c>
    </row>
    <row r="26" spans="1:12" ht="25.5" customHeight="1">
      <c r="A26" s="71" t="s">
        <v>85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21.75" customHeight="1">
      <c r="A27" s="39" t="s">
        <v>132</v>
      </c>
      <c r="B27" s="39"/>
      <c r="C27" s="39" t="s">
        <v>133</v>
      </c>
      <c r="D27" s="43" t="s">
        <v>134</v>
      </c>
      <c r="E27" s="43" t="s">
        <v>134</v>
      </c>
      <c r="F27" s="43" t="s">
        <v>134</v>
      </c>
      <c r="G27" s="43" t="s">
        <v>134</v>
      </c>
      <c r="H27" s="43" t="s">
        <v>134</v>
      </c>
      <c r="I27" s="43" t="s">
        <v>134</v>
      </c>
      <c r="J27" s="43" t="s">
        <v>134</v>
      </c>
      <c r="K27" s="27">
        <f>ROUNDUP(L27*XX!$A$4*XX!$B$10,-1)</f>
        <v>290</v>
      </c>
      <c r="L27" s="28">
        <v>7</v>
      </c>
    </row>
    <row r="28" spans="1:12" s="11" customFormat="1" ht="21.75" customHeight="1">
      <c r="A28" s="34" t="s">
        <v>135</v>
      </c>
      <c r="B28" s="22"/>
      <c r="C28" s="22" t="s">
        <v>136</v>
      </c>
      <c r="D28" s="43" t="s">
        <v>134</v>
      </c>
      <c r="E28" s="43" t="s">
        <v>134</v>
      </c>
      <c r="F28" s="43" t="s">
        <v>134</v>
      </c>
      <c r="G28" s="43" t="s">
        <v>134</v>
      </c>
      <c r="H28" s="43" t="s">
        <v>134</v>
      </c>
      <c r="I28" s="43" t="s">
        <v>134</v>
      </c>
      <c r="J28" s="43" t="s">
        <v>134</v>
      </c>
      <c r="K28" s="27">
        <f>ROUNDUP(L28*XX!$A$4*XX!$B$10,-1)</f>
        <v>580</v>
      </c>
      <c r="L28" s="28">
        <v>14</v>
      </c>
    </row>
    <row r="29" spans="1:12" s="11" customFormat="1" ht="21.75" customHeight="1">
      <c r="A29" s="34" t="s">
        <v>175</v>
      </c>
      <c r="B29" s="22"/>
      <c r="C29" s="38" t="s">
        <v>158</v>
      </c>
      <c r="D29" s="43"/>
      <c r="E29" s="43" t="s">
        <v>134</v>
      </c>
      <c r="F29" s="43" t="s">
        <v>134</v>
      </c>
      <c r="G29" s="43" t="s">
        <v>134</v>
      </c>
      <c r="H29" s="43" t="s">
        <v>134</v>
      </c>
      <c r="I29" s="43" t="s">
        <v>134</v>
      </c>
      <c r="J29" s="43" t="s">
        <v>134</v>
      </c>
      <c r="K29" s="27">
        <f>ROUNDUP(L29*XX!$A$4*XX!$B$10,-1)</f>
        <v>910</v>
      </c>
      <c r="L29" s="28">
        <v>22</v>
      </c>
    </row>
    <row r="30" spans="1:12" s="11" customFormat="1" ht="21.75" customHeight="1">
      <c r="A30" s="34" t="s">
        <v>176</v>
      </c>
      <c r="B30" s="22"/>
      <c r="C30" s="38" t="s">
        <v>159</v>
      </c>
      <c r="D30" s="43"/>
      <c r="E30" s="43" t="s">
        <v>134</v>
      </c>
      <c r="F30" s="43" t="s">
        <v>134</v>
      </c>
      <c r="G30" s="43" t="s">
        <v>134</v>
      </c>
      <c r="H30" s="43" t="s">
        <v>134</v>
      </c>
      <c r="I30" s="43" t="s">
        <v>134</v>
      </c>
      <c r="J30" s="43" t="s">
        <v>134</v>
      </c>
      <c r="K30" s="27">
        <f>ROUNDUP(L30*XX!$A$4*XX!$B$10,-1)</f>
        <v>1200</v>
      </c>
      <c r="L30" s="28">
        <v>29</v>
      </c>
    </row>
    <row r="31" spans="1:12" s="11" customFormat="1" ht="21.75" customHeight="1">
      <c r="A31" s="34" t="s">
        <v>177</v>
      </c>
      <c r="B31" s="22"/>
      <c r="C31" s="38" t="s">
        <v>160</v>
      </c>
      <c r="D31" s="43"/>
      <c r="E31" s="43" t="s">
        <v>134</v>
      </c>
      <c r="F31" s="43" t="s">
        <v>134</v>
      </c>
      <c r="G31" s="43" t="s">
        <v>134</v>
      </c>
      <c r="H31" s="43" t="s">
        <v>134</v>
      </c>
      <c r="I31" s="43" t="s">
        <v>134</v>
      </c>
      <c r="J31" s="43" t="s">
        <v>134</v>
      </c>
      <c r="K31" s="27">
        <f>ROUNDUP(L31*XX!$A$4*XX!$B$10,-1)</f>
        <v>910</v>
      </c>
      <c r="L31" s="28">
        <v>22</v>
      </c>
    </row>
    <row r="32" spans="1:12" s="11" customFormat="1" ht="21.75" customHeight="1">
      <c r="A32" s="34" t="s">
        <v>178</v>
      </c>
      <c r="B32" s="22"/>
      <c r="C32" s="47" t="s">
        <v>161</v>
      </c>
      <c r="D32" s="43" t="s">
        <v>134</v>
      </c>
      <c r="E32" s="43" t="s">
        <v>134</v>
      </c>
      <c r="F32" s="43" t="s">
        <v>134</v>
      </c>
      <c r="G32" s="43" t="s">
        <v>134</v>
      </c>
      <c r="H32" s="43" t="s">
        <v>134</v>
      </c>
      <c r="I32" s="43" t="s">
        <v>134</v>
      </c>
      <c r="J32" s="43" t="s">
        <v>134</v>
      </c>
      <c r="K32" s="27">
        <f>ROUNDUP(L32*XX!$A$4*XX!$B$10,-1)</f>
        <v>1530</v>
      </c>
      <c r="L32" s="28">
        <v>37</v>
      </c>
    </row>
    <row r="33" spans="1:12" s="11" customFormat="1" ht="21.75" customHeight="1">
      <c r="A33" s="34" t="s">
        <v>179</v>
      </c>
      <c r="B33" s="22"/>
      <c r="C33" s="38" t="s">
        <v>162</v>
      </c>
      <c r="D33" s="43"/>
      <c r="E33" s="43"/>
      <c r="F33" s="43"/>
      <c r="G33" s="43"/>
      <c r="H33" s="43"/>
      <c r="I33" s="43" t="s">
        <v>134</v>
      </c>
      <c r="J33" s="43" t="s">
        <v>134</v>
      </c>
      <c r="K33" s="27">
        <f>ROUNDUP(L33*XX!$A$4*XX!$B$10,-1)</f>
        <v>6130</v>
      </c>
      <c r="L33" s="28">
        <v>149</v>
      </c>
    </row>
    <row r="34" spans="1:12" s="11" customFormat="1" ht="21.75" customHeight="1">
      <c r="A34" s="34" t="s">
        <v>180</v>
      </c>
      <c r="B34" s="22"/>
      <c r="C34" s="38" t="s">
        <v>163</v>
      </c>
      <c r="D34" s="43" t="s">
        <v>134</v>
      </c>
      <c r="E34" s="43" t="s">
        <v>134</v>
      </c>
      <c r="F34" s="43" t="s">
        <v>134</v>
      </c>
      <c r="G34" s="43" t="s">
        <v>134</v>
      </c>
      <c r="H34" s="43" t="s">
        <v>134</v>
      </c>
      <c r="I34" s="43" t="s">
        <v>134</v>
      </c>
      <c r="J34" s="43" t="s">
        <v>134</v>
      </c>
      <c r="K34" s="27">
        <f>ROUNDUP(L34*XX!$A$4*XX!$B$10,-1)</f>
        <v>190</v>
      </c>
      <c r="L34" s="28">
        <v>4.5</v>
      </c>
    </row>
    <row r="35" spans="1:12" s="11" customFormat="1" ht="21.75" customHeight="1">
      <c r="A35" s="34" t="s">
        <v>181</v>
      </c>
      <c r="B35" s="22"/>
      <c r="C35" s="38" t="s">
        <v>164</v>
      </c>
      <c r="D35" s="43" t="s">
        <v>134</v>
      </c>
      <c r="E35" s="43" t="s">
        <v>134</v>
      </c>
      <c r="F35" s="43" t="s">
        <v>134</v>
      </c>
      <c r="G35" s="43" t="s">
        <v>134</v>
      </c>
      <c r="H35" s="43" t="s">
        <v>134</v>
      </c>
      <c r="I35" s="43" t="s">
        <v>134</v>
      </c>
      <c r="J35" s="43" t="s">
        <v>134</v>
      </c>
      <c r="K35" s="27">
        <f>ROUNDUP(L35*XX!$A$4*XX!$B$10,-1)</f>
        <v>780</v>
      </c>
      <c r="L35" s="28">
        <v>18.8</v>
      </c>
    </row>
    <row r="36" spans="1:12" s="11" customFormat="1" ht="21.75" customHeight="1">
      <c r="A36" s="34" t="s">
        <v>182</v>
      </c>
      <c r="B36" s="22"/>
      <c r="C36" s="38" t="s">
        <v>165</v>
      </c>
      <c r="D36" s="43" t="s">
        <v>134</v>
      </c>
      <c r="E36" s="43" t="s">
        <v>134</v>
      </c>
      <c r="F36" s="43" t="s">
        <v>134</v>
      </c>
      <c r="G36" s="43" t="s">
        <v>134</v>
      </c>
      <c r="H36" s="43" t="s">
        <v>134</v>
      </c>
      <c r="I36" s="43" t="s">
        <v>134</v>
      </c>
      <c r="J36" s="43" t="s">
        <v>134</v>
      </c>
      <c r="K36" s="27">
        <f>ROUNDUP(L36*XX!$A$4*XX!$B$10,-1)</f>
        <v>470</v>
      </c>
      <c r="L36" s="28">
        <v>11.3</v>
      </c>
    </row>
    <row r="37" spans="1:12" s="11" customFormat="1" ht="21.75" customHeight="1">
      <c r="A37" s="34" t="s">
        <v>183</v>
      </c>
      <c r="B37" s="22"/>
      <c r="C37" s="38" t="s">
        <v>166</v>
      </c>
      <c r="D37" s="43" t="s">
        <v>134</v>
      </c>
      <c r="E37" s="43" t="s">
        <v>134</v>
      </c>
      <c r="F37" s="43" t="s">
        <v>134</v>
      </c>
      <c r="G37" s="43" t="s">
        <v>134</v>
      </c>
      <c r="H37" s="43" t="s">
        <v>134</v>
      </c>
      <c r="I37" s="43" t="s">
        <v>134</v>
      </c>
      <c r="J37" s="43" t="s">
        <v>134</v>
      </c>
      <c r="K37" s="27">
        <f>ROUNDUP(L37*XX!$A$4*XX!$B$10,-1)</f>
        <v>470</v>
      </c>
      <c r="L37" s="28">
        <v>11.3</v>
      </c>
    </row>
    <row r="38" spans="1:12" s="11" customFormat="1" ht="21.75" customHeight="1">
      <c r="A38" s="34" t="s">
        <v>184</v>
      </c>
      <c r="B38" s="22"/>
      <c r="C38" s="38" t="s">
        <v>167</v>
      </c>
      <c r="D38" s="43" t="s">
        <v>134</v>
      </c>
      <c r="E38" s="43" t="s">
        <v>134</v>
      </c>
      <c r="F38" s="43" t="s">
        <v>134</v>
      </c>
      <c r="G38" s="43" t="s">
        <v>134</v>
      </c>
      <c r="H38" s="43" t="s">
        <v>134</v>
      </c>
      <c r="I38" s="43" t="s">
        <v>134</v>
      </c>
      <c r="J38" s="43" t="s">
        <v>134</v>
      </c>
      <c r="K38" s="27">
        <f>ROUNDUP(L38*XX!$A$4*XX!$B$10,-1)</f>
        <v>250</v>
      </c>
      <c r="L38" s="28">
        <v>6</v>
      </c>
    </row>
    <row r="39" spans="1:12" s="11" customFormat="1" ht="21.75" customHeight="1">
      <c r="A39" s="34" t="s">
        <v>181</v>
      </c>
      <c r="B39" s="22"/>
      <c r="C39" s="38" t="s">
        <v>168</v>
      </c>
      <c r="D39" s="43" t="s">
        <v>134</v>
      </c>
      <c r="E39" s="43" t="s">
        <v>134</v>
      </c>
      <c r="F39" s="43" t="s">
        <v>134</v>
      </c>
      <c r="G39" s="43" t="s">
        <v>134</v>
      </c>
      <c r="H39" s="43" t="s">
        <v>134</v>
      </c>
      <c r="I39" s="43" t="s">
        <v>134</v>
      </c>
      <c r="J39" s="43" t="s">
        <v>134</v>
      </c>
      <c r="K39" s="27">
        <f>ROUNDUP(L39*XX!$A$4*XX!$B$10,-1)</f>
        <v>990</v>
      </c>
      <c r="L39" s="28">
        <v>24</v>
      </c>
    </row>
    <row r="40" spans="1:12" s="11" customFormat="1" ht="21.75" customHeight="1">
      <c r="A40" s="34" t="s">
        <v>182</v>
      </c>
      <c r="B40" s="22"/>
      <c r="C40" s="38" t="s">
        <v>169</v>
      </c>
      <c r="D40" s="43" t="s">
        <v>134</v>
      </c>
      <c r="E40" s="43" t="s">
        <v>134</v>
      </c>
      <c r="F40" s="43" t="s">
        <v>134</v>
      </c>
      <c r="G40" s="43" t="s">
        <v>134</v>
      </c>
      <c r="H40" s="43" t="s">
        <v>134</v>
      </c>
      <c r="I40" s="43" t="s">
        <v>134</v>
      </c>
      <c r="J40" s="43" t="s">
        <v>134</v>
      </c>
      <c r="K40" s="27">
        <f>ROUNDUP(L40*XX!$A$4*XX!$B$10,-1)</f>
        <v>560</v>
      </c>
      <c r="L40" s="28">
        <v>13.5</v>
      </c>
    </row>
    <row r="41" spans="1:12" s="11" customFormat="1" ht="21.75" customHeight="1">
      <c r="A41" s="34" t="s">
        <v>183</v>
      </c>
      <c r="B41" s="22"/>
      <c r="C41" s="38" t="s">
        <v>170</v>
      </c>
      <c r="D41" s="43" t="s">
        <v>134</v>
      </c>
      <c r="E41" s="43" t="s">
        <v>134</v>
      </c>
      <c r="F41" s="43" t="s">
        <v>134</v>
      </c>
      <c r="G41" s="43" t="s">
        <v>134</v>
      </c>
      <c r="H41" s="43" t="s">
        <v>134</v>
      </c>
      <c r="I41" s="43" t="s">
        <v>134</v>
      </c>
      <c r="J41" s="43" t="s">
        <v>134</v>
      </c>
      <c r="K41" s="27">
        <f>ROUNDUP(L41*XX!$A$4*XX!$B$10,-1)</f>
        <v>620</v>
      </c>
      <c r="L41" s="28">
        <v>15</v>
      </c>
    </row>
    <row r="42" spans="1:12" s="11" customFormat="1" ht="21.75" customHeight="1">
      <c r="A42" s="34" t="s">
        <v>184</v>
      </c>
      <c r="B42" s="22"/>
      <c r="C42" s="38" t="s">
        <v>171</v>
      </c>
      <c r="D42" s="43" t="s">
        <v>134</v>
      </c>
      <c r="E42" s="43" t="s">
        <v>134</v>
      </c>
      <c r="F42" s="43" t="s">
        <v>134</v>
      </c>
      <c r="G42" s="43" t="s">
        <v>134</v>
      </c>
      <c r="H42" s="43" t="s">
        <v>134</v>
      </c>
      <c r="I42" s="43" t="s">
        <v>134</v>
      </c>
      <c r="J42" s="43" t="s">
        <v>134</v>
      </c>
      <c r="K42" s="27">
        <f>ROUNDUP(L42*XX!$A$4*XX!$B$10,-1)</f>
        <v>280</v>
      </c>
      <c r="L42" s="28">
        <v>6.8</v>
      </c>
    </row>
    <row r="43" spans="1:12" s="11" customFormat="1" ht="21.75" customHeight="1">
      <c r="A43" s="34" t="s">
        <v>181</v>
      </c>
      <c r="B43" s="22"/>
      <c r="C43" s="38" t="s">
        <v>172</v>
      </c>
      <c r="D43" s="43" t="s">
        <v>134</v>
      </c>
      <c r="E43" s="43" t="s">
        <v>134</v>
      </c>
      <c r="F43" s="43" t="s">
        <v>134</v>
      </c>
      <c r="G43" s="43" t="s">
        <v>134</v>
      </c>
      <c r="H43" s="43" t="s">
        <v>134</v>
      </c>
      <c r="I43" s="43" t="s">
        <v>134</v>
      </c>
      <c r="J43" s="43" t="s">
        <v>134</v>
      </c>
      <c r="K43" s="27">
        <f>ROUNDUP(L43*XX!$A$4*XX!$B$10,-1)</f>
        <v>1180</v>
      </c>
      <c r="L43" s="28">
        <v>28.5</v>
      </c>
    </row>
    <row r="44" spans="1:12" s="11" customFormat="1" ht="21.75" customHeight="1">
      <c r="A44" s="34" t="s">
        <v>182</v>
      </c>
      <c r="B44" s="22"/>
      <c r="C44" s="38" t="s">
        <v>173</v>
      </c>
      <c r="D44" s="43" t="s">
        <v>134</v>
      </c>
      <c r="E44" s="43" t="s">
        <v>134</v>
      </c>
      <c r="F44" s="43" t="s">
        <v>134</v>
      </c>
      <c r="G44" s="43" t="s">
        <v>134</v>
      </c>
      <c r="H44" s="43" t="s">
        <v>134</v>
      </c>
      <c r="I44" s="43" t="s">
        <v>134</v>
      </c>
      <c r="J44" s="43" t="s">
        <v>134</v>
      </c>
      <c r="K44" s="27">
        <f>ROUNDUP(L44*XX!$A$4*XX!$B$10,-1)</f>
        <v>680</v>
      </c>
      <c r="L44" s="28">
        <v>16.5</v>
      </c>
    </row>
    <row r="45" spans="1:12" s="11" customFormat="1" ht="21.75" customHeight="1">
      <c r="A45" s="34" t="s">
        <v>183</v>
      </c>
      <c r="B45" s="22"/>
      <c r="C45" s="38" t="s">
        <v>174</v>
      </c>
      <c r="D45" s="43" t="s">
        <v>134</v>
      </c>
      <c r="E45" s="43" t="s">
        <v>134</v>
      </c>
      <c r="F45" s="43" t="s">
        <v>134</v>
      </c>
      <c r="G45" s="43" t="s">
        <v>134</v>
      </c>
      <c r="H45" s="43" t="s">
        <v>134</v>
      </c>
      <c r="I45" s="43" t="s">
        <v>134</v>
      </c>
      <c r="J45" s="43" t="s">
        <v>134</v>
      </c>
      <c r="K45" s="27">
        <f>ROUNDUP(L45*XX!$A$4*XX!$B$10,-1)</f>
        <v>740</v>
      </c>
      <c r="L45" s="28">
        <v>18</v>
      </c>
    </row>
    <row r="46" spans="1:12" ht="78" customHeight="1">
      <c r="A46" s="70" t="s">
        <v>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42"/>
    </row>
  </sheetData>
  <sheetProtection password="C657" sheet="1" objects="1" scenarios="1" selectLockedCells="1" selectUnlockedCells="1"/>
  <mergeCells count="9">
    <mergeCell ref="A3:C4"/>
    <mergeCell ref="A9:K9"/>
    <mergeCell ref="A10:L10"/>
    <mergeCell ref="A46:K46"/>
    <mergeCell ref="A24:L24"/>
    <mergeCell ref="A26:L26"/>
    <mergeCell ref="A15:L15"/>
    <mergeCell ref="C16:C18"/>
    <mergeCell ref="C19:C21"/>
  </mergeCells>
  <printOptions/>
  <pageMargins left="0.984251968503937" right="0" top="0.3937007874015748" bottom="0.1968503937007874" header="0.5118110236220472" footer="0.5118110236220472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87" zoomScaleNormal="87" zoomScalePageLayoutView="0" workbookViewId="0" topLeftCell="A1">
      <pane ySplit="8" topLeftCell="A9" activePane="bottomLeft" state="frozen"/>
      <selection pane="topLeft" activeCell="A1" sqref="A1"/>
      <selection pane="bottomLeft" activeCell="M39" sqref="M39"/>
    </sheetView>
  </sheetViews>
  <sheetFormatPr defaultColWidth="9.00390625" defaultRowHeight="12.75"/>
  <cols>
    <col min="1" max="2" width="12.125" style="10" customWidth="1"/>
    <col min="3" max="3" width="41.375" style="20" customWidth="1"/>
    <col min="4" max="7" width="9.375" style="10" customWidth="1"/>
    <col min="8" max="8" width="9.375" style="4" customWidth="1"/>
    <col min="9" max="9" width="10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42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63.75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38.25" customHeight="1">
      <c r="A11" s="22" t="s">
        <v>30</v>
      </c>
      <c r="B11" s="22" t="s">
        <v>31</v>
      </c>
      <c r="C11" s="22" t="s">
        <v>50</v>
      </c>
      <c r="D11" s="22">
        <v>50</v>
      </c>
      <c r="E11" s="22" t="s">
        <v>5</v>
      </c>
      <c r="F11" s="22">
        <v>0.5</v>
      </c>
      <c r="G11" s="22">
        <v>100</v>
      </c>
      <c r="H11" s="22">
        <v>15</v>
      </c>
      <c r="I11" s="26" t="s">
        <v>32</v>
      </c>
      <c r="J11" s="22">
        <v>0.3</v>
      </c>
      <c r="K11" s="27">
        <f>ROUNDUP(L11*XX!$A$4*XX!$B$9,-1)</f>
        <v>2140</v>
      </c>
      <c r="L11" s="28">
        <v>52</v>
      </c>
    </row>
    <row r="12" spans="1:12" s="11" customFormat="1" ht="38.25" customHeight="1">
      <c r="A12" s="22" t="s">
        <v>43</v>
      </c>
      <c r="B12" s="22" t="s">
        <v>33</v>
      </c>
      <c r="C12" s="22" t="s">
        <v>51</v>
      </c>
      <c r="D12" s="22">
        <v>150</v>
      </c>
      <c r="E12" s="22" t="s">
        <v>5</v>
      </c>
      <c r="F12" s="22">
        <v>5</v>
      </c>
      <c r="G12" s="22">
        <v>400</v>
      </c>
      <c r="H12" s="22">
        <v>40</v>
      </c>
      <c r="I12" s="26" t="s">
        <v>34</v>
      </c>
      <c r="J12" s="22">
        <v>4</v>
      </c>
      <c r="K12" s="27">
        <f>ROUNDUP(L12*XX!$A$4*XX!$B$9,-1)</f>
        <v>3700</v>
      </c>
      <c r="L12" s="28">
        <v>90</v>
      </c>
    </row>
    <row r="13" spans="1:12" s="11" customFormat="1" ht="38.25" customHeight="1">
      <c r="A13" s="22" t="s">
        <v>44</v>
      </c>
      <c r="B13" s="22" t="s">
        <v>33</v>
      </c>
      <c r="C13" s="22" t="s">
        <v>51</v>
      </c>
      <c r="D13" s="22">
        <v>150</v>
      </c>
      <c r="E13" s="22" t="s">
        <v>5</v>
      </c>
      <c r="F13" s="22">
        <v>5</v>
      </c>
      <c r="G13" s="22">
        <v>400</v>
      </c>
      <c r="H13" s="22">
        <v>40</v>
      </c>
      <c r="I13" s="26" t="s">
        <v>34</v>
      </c>
      <c r="J13" s="22">
        <v>4</v>
      </c>
      <c r="K13" s="27">
        <f>ROUNDUP(L13*XX!$A$4*XX!$B$9,-1)</f>
        <v>4610</v>
      </c>
      <c r="L13" s="28">
        <v>112</v>
      </c>
    </row>
    <row r="14" spans="1:12" s="11" customFormat="1" ht="38.25" customHeight="1">
      <c r="A14" s="22">
        <v>7135</v>
      </c>
      <c r="B14" s="22" t="s">
        <v>33</v>
      </c>
      <c r="C14" s="22" t="s">
        <v>52</v>
      </c>
      <c r="D14" s="22">
        <v>150</v>
      </c>
      <c r="E14" s="22" t="s">
        <v>5</v>
      </c>
      <c r="F14" s="22">
        <v>6.5</v>
      </c>
      <c r="G14" s="22" t="s">
        <v>35</v>
      </c>
      <c r="H14" s="22" t="s">
        <v>36</v>
      </c>
      <c r="I14" s="26" t="s">
        <v>37</v>
      </c>
      <c r="J14" s="22">
        <v>3.5</v>
      </c>
      <c r="K14" s="27">
        <f>ROUNDUP(L14*XX!$A$4*XX!$B$9,-1)</f>
        <v>5800</v>
      </c>
      <c r="L14" s="28">
        <v>141</v>
      </c>
    </row>
    <row r="15" spans="1:12" ht="38.25" customHeight="1">
      <c r="A15" s="22" t="s">
        <v>45</v>
      </c>
      <c r="B15" s="22" t="s">
        <v>31</v>
      </c>
      <c r="C15" s="22" t="s">
        <v>53</v>
      </c>
      <c r="D15" s="22">
        <v>150</v>
      </c>
      <c r="E15" s="22" t="s">
        <v>5</v>
      </c>
      <c r="F15" s="22">
        <v>5.5</v>
      </c>
      <c r="G15" s="22" t="s">
        <v>38</v>
      </c>
      <c r="H15" s="22" t="s">
        <v>39</v>
      </c>
      <c r="I15" s="26" t="s">
        <v>40</v>
      </c>
      <c r="J15" s="22">
        <v>4</v>
      </c>
      <c r="K15" s="27">
        <f>ROUNDUP(L15*XX!$A$4*XX!$B$9,-1)</f>
        <v>6410</v>
      </c>
      <c r="L15" s="28">
        <v>156</v>
      </c>
    </row>
    <row r="16" spans="1:12" ht="38.25" customHeight="1">
      <c r="A16" s="22" t="s">
        <v>46</v>
      </c>
      <c r="B16" s="22" t="s">
        <v>31</v>
      </c>
      <c r="C16" s="22" t="s">
        <v>54</v>
      </c>
      <c r="D16" s="22">
        <v>150</v>
      </c>
      <c r="E16" s="22" t="s">
        <v>5</v>
      </c>
      <c r="F16" s="22">
        <v>5.5</v>
      </c>
      <c r="G16" s="22" t="s">
        <v>38</v>
      </c>
      <c r="H16" s="22" t="s">
        <v>39</v>
      </c>
      <c r="I16" s="26" t="s">
        <v>40</v>
      </c>
      <c r="J16" s="22">
        <v>4</v>
      </c>
      <c r="K16" s="27">
        <f>ROUNDUP(L16*XX!$A$4*XX!$B$9,-1)</f>
        <v>6410</v>
      </c>
      <c r="L16" s="28">
        <v>156</v>
      </c>
    </row>
    <row r="17" spans="1:12" ht="38.25" customHeight="1">
      <c r="A17" s="22" t="s">
        <v>47</v>
      </c>
      <c r="B17" s="22" t="s">
        <v>31</v>
      </c>
      <c r="C17" s="22" t="s">
        <v>55</v>
      </c>
      <c r="D17" s="22">
        <v>150</v>
      </c>
      <c r="E17" s="22" t="s">
        <v>5</v>
      </c>
      <c r="F17" s="22">
        <v>5.5</v>
      </c>
      <c r="G17" s="22" t="s">
        <v>38</v>
      </c>
      <c r="H17" s="22" t="s">
        <v>39</v>
      </c>
      <c r="I17" s="26" t="s">
        <v>40</v>
      </c>
      <c r="J17" s="22">
        <v>4</v>
      </c>
      <c r="K17" s="27">
        <f>ROUNDUP(L17*XX!$A$4*XX!$B$9,-1)</f>
        <v>7930</v>
      </c>
      <c r="L17" s="28">
        <v>193</v>
      </c>
    </row>
    <row r="18" spans="1:12" ht="38.25" customHeight="1">
      <c r="A18" s="22" t="s">
        <v>48</v>
      </c>
      <c r="B18" s="22" t="s">
        <v>31</v>
      </c>
      <c r="C18" s="22" t="s">
        <v>56</v>
      </c>
      <c r="D18" s="22">
        <v>150</v>
      </c>
      <c r="E18" s="22" t="s">
        <v>5</v>
      </c>
      <c r="F18" s="22">
        <v>5.5</v>
      </c>
      <c r="G18" s="22" t="s">
        <v>38</v>
      </c>
      <c r="H18" s="22" t="s">
        <v>39</v>
      </c>
      <c r="I18" s="26" t="s">
        <v>40</v>
      </c>
      <c r="J18" s="22">
        <v>4</v>
      </c>
      <c r="K18" s="27">
        <f>ROUNDUP(L18*XX!$A$4*XX!$B$9,-1)</f>
        <v>7930</v>
      </c>
      <c r="L18" s="28">
        <v>193</v>
      </c>
    </row>
    <row r="19" spans="1:12" ht="31.5" customHeight="1">
      <c r="A19" s="26" t="s">
        <v>60</v>
      </c>
      <c r="B19" s="26" t="s">
        <v>31</v>
      </c>
      <c r="C19" s="26" t="s">
        <v>61</v>
      </c>
      <c r="D19" s="26">
        <v>120</v>
      </c>
      <c r="E19" s="26" t="s">
        <v>5</v>
      </c>
      <c r="F19" s="26">
        <v>3.8</v>
      </c>
      <c r="G19" s="26">
        <v>220</v>
      </c>
      <c r="H19" s="26">
        <v>20</v>
      </c>
      <c r="I19" s="26" t="s">
        <v>59</v>
      </c>
      <c r="J19" s="26">
        <v>3.8</v>
      </c>
      <c r="K19" s="27">
        <f>ROUNDUP(L19*XX!$A$4*XX!$B$9,-1)</f>
        <v>6870</v>
      </c>
      <c r="L19" s="29">
        <v>167</v>
      </c>
    </row>
    <row r="20" spans="1:12" ht="26.25" customHeight="1">
      <c r="A20" s="71" t="s">
        <v>65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31.5" customHeight="1">
      <c r="A21" s="23" t="s">
        <v>62</v>
      </c>
      <c r="B21" s="23" t="s">
        <v>33</v>
      </c>
      <c r="C21" s="26" t="s">
        <v>64</v>
      </c>
      <c r="D21" s="23">
        <v>150</v>
      </c>
      <c r="E21" s="23">
        <v>130</v>
      </c>
      <c r="F21" s="23" t="s">
        <v>5</v>
      </c>
      <c r="G21" s="23" t="s">
        <v>5</v>
      </c>
      <c r="H21" s="23">
        <v>150</v>
      </c>
      <c r="I21" s="23" t="s">
        <v>63</v>
      </c>
      <c r="J21" s="23">
        <v>3.9</v>
      </c>
      <c r="K21" s="27">
        <f>ROUNDUP(L21*XX!$A$4*XX!$B$9,-1)</f>
        <v>4320</v>
      </c>
      <c r="L21" s="24">
        <v>105</v>
      </c>
    </row>
    <row r="22" spans="1:12" ht="24.75" customHeight="1">
      <c r="A22" s="71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31.5" customHeight="1">
      <c r="A23" s="23" t="s">
        <v>66</v>
      </c>
      <c r="B23" s="23" t="s">
        <v>33</v>
      </c>
      <c r="C23" s="26" t="s">
        <v>71</v>
      </c>
      <c r="D23" s="23">
        <v>150</v>
      </c>
      <c r="E23" s="23" t="s">
        <v>5</v>
      </c>
      <c r="F23" s="23">
        <v>7</v>
      </c>
      <c r="G23" s="23">
        <v>300</v>
      </c>
      <c r="H23" s="23">
        <v>20</v>
      </c>
      <c r="I23" s="23" t="s">
        <v>67</v>
      </c>
      <c r="J23" s="23">
        <v>5.9</v>
      </c>
      <c r="K23" s="27">
        <f>ROUNDUP(L23*XX!$A$4*XX!$B$9,-1)</f>
        <v>9410</v>
      </c>
      <c r="L23" s="24">
        <v>229</v>
      </c>
    </row>
    <row r="24" spans="1:12" ht="31.5" customHeight="1">
      <c r="A24" s="23">
        <v>2055</v>
      </c>
      <c r="B24" s="23" t="s">
        <v>31</v>
      </c>
      <c r="C24" s="26" t="s">
        <v>72</v>
      </c>
      <c r="D24" s="23">
        <v>150</v>
      </c>
      <c r="E24" s="23" t="s">
        <v>5</v>
      </c>
      <c r="F24" s="23">
        <v>7</v>
      </c>
      <c r="G24" s="23">
        <v>300</v>
      </c>
      <c r="H24" s="23">
        <v>20</v>
      </c>
      <c r="I24" s="23" t="s">
        <v>68</v>
      </c>
      <c r="J24" s="23">
        <v>5.9</v>
      </c>
      <c r="K24" s="27">
        <f>ROUNDUP(L24*XX!$A$4*XX!$B$9,-1)</f>
        <v>13690</v>
      </c>
      <c r="L24" s="24">
        <v>333</v>
      </c>
    </row>
    <row r="25" spans="1:12" ht="31.5" customHeight="1">
      <c r="A25" s="23" t="s">
        <v>69</v>
      </c>
      <c r="B25" s="23" t="s">
        <v>31</v>
      </c>
      <c r="C25" s="26" t="s">
        <v>73</v>
      </c>
      <c r="D25" s="23">
        <v>150</v>
      </c>
      <c r="E25" s="23" t="s">
        <v>5</v>
      </c>
      <c r="F25" s="23">
        <v>7</v>
      </c>
      <c r="G25" s="23">
        <v>300</v>
      </c>
      <c r="H25" s="23">
        <v>20</v>
      </c>
      <c r="I25" s="23" t="s">
        <v>68</v>
      </c>
      <c r="J25" s="23">
        <v>5.9</v>
      </c>
      <c r="K25" s="27">
        <f>ROUNDUP(L25*XX!$A$4*XX!$B$9,-1)</f>
        <v>15990</v>
      </c>
      <c r="L25" s="24">
        <v>389</v>
      </c>
    </row>
    <row r="26" spans="1:12" ht="31.5" customHeight="1">
      <c r="A26" s="23" t="s">
        <v>70</v>
      </c>
      <c r="B26" s="23" t="s">
        <v>31</v>
      </c>
      <c r="C26" s="26" t="s">
        <v>74</v>
      </c>
      <c r="D26" s="23">
        <v>150</v>
      </c>
      <c r="E26" s="23" t="s">
        <v>5</v>
      </c>
      <c r="F26" s="23">
        <v>7</v>
      </c>
      <c r="G26" s="23">
        <v>300</v>
      </c>
      <c r="H26" s="23">
        <v>20</v>
      </c>
      <c r="I26" s="23" t="s">
        <v>68</v>
      </c>
      <c r="J26" s="23">
        <v>5.9</v>
      </c>
      <c r="K26" s="27">
        <f>ROUNDUP(L26*XX!$A$4*XX!$B$9,-1)</f>
        <v>16730</v>
      </c>
      <c r="L26" s="24">
        <v>407</v>
      </c>
    </row>
    <row r="27" spans="1:12" ht="25.5" customHeight="1">
      <c r="A27" s="71" t="s">
        <v>78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29.25" customHeight="1">
      <c r="A28" s="23">
        <v>2071</v>
      </c>
      <c r="B28" s="23" t="s">
        <v>31</v>
      </c>
      <c r="C28" s="26" t="s">
        <v>77</v>
      </c>
      <c r="D28" s="23">
        <v>150</v>
      </c>
      <c r="E28" s="23">
        <v>190</v>
      </c>
      <c r="F28" s="23">
        <v>8.4</v>
      </c>
      <c r="G28" s="23">
        <v>250</v>
      </c>
      <c r="H28" s="23">
        <v>20</v>
      </c>
      <c r="I28" s="23" t="s">
        <v>76</v>
      </c>
      <c r="J28" s="23">
        <v>9.3</v>
      </c>
      <c r="K28" s="27">
        <f>ROUNDUP(L28*XX!$A$4*XX!$B$9,-1)</f>
        <v>18530</v>
      </c>
      <c r="L28" s="24">
        <v>451</v>
      </c>
    </row>
    <row r="29" spans="1:12" ht="25.5" customHeight="1">
      <c r="A29" s="71" t="s">
        <v>85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2.75">
      <c r="A30" s="44">
        <v>2562</v>
      </c>
      <c r="B30" s="31" t="s">
        <v>90</v>
      </c>
      <c r="C30" s="45"/>
      <c r="D30" s="31" t="s">
        <v>91</v>
      </c>
      <c r="E30" s="42"/>
      <c r="F30" s="46"/>
      <c r="G30" s="46"/>
      <c r="H30" s="46"/>
      <c r="I30" s="46"/>
      <c r="J30" s="46"/>
      <c r="K30" s="27">
        <f>ROUNDUP(L30*XX!$A$4*XX!$B$9,-1)</f>
        <v>1400</v>
      </c>
      <c r="L30" s="30">
        <v>34</v>
      </c>
    </row>
    <row r="31" spans="1:12" ht="12.75">
      <c r="A31" s="44">
        <v>2561</v>
      </c>
      <c r="B31" s="31" t="s">
        <v>92</v>
      </c>
      <c r="C31" s="45"/>
      <c r="D31" s="31" t="s">
        <v>93</v>
      </c>
      <c r="E31" s="42"/>
      <c r="F31" s="46"/>
      <c r="G31" s="46"/>
      <c r="H31" s="46"/>
      <c r="I31" s="46"/>
      <c r="J31" s="46"/>
      <c r="K31" s="27">
        <f>ROUNDUP(L31*XX!$A$4*XX!$B$9,-1)</f>
        <v>2350</v>
      </c>
      <c r="L31" s="30">
        <v>57</v>
      </c>
    </row>
    <row r="32" spans="1:12" ht="12.75">
      <c r="A32" s="44">
        <v>2541</v>
      </c>
      <c r="B32" s="31" t="s">
        <v>94</v>
      </c>
      <c r="C32" s="45"/>
      <c r="D32" s="31" t="s">
        <v>95</v>
      </c>
      <c r="E32" s="42"/>
      <c r="F32" s="46"/>
      <c r="G32" s="46"/>
      <c r="H32" s="46"/>
      <c r="I32" s="46"/>
      <c r="J32" s="46"/>
      <c r="K32" s="27">
        <f>ROUNDUP(L32*XX!$A$4*XX!$B$9,-1)</f>
        <v>870</v>
      </c>
      <c r="L32" s="30">
        <v>21</v>
      </c>
    </row>
    <row r="33" spans="1:12" ht="12.75">
      <c r="A33" s="44">
        <v>5910</v>
      </c>
      <c r="B33" s="31" t="s">
        <v>96</v>
      </c>
      <c r="C33" s="45"/>
      <c r="D33" s="31" t="s">
        <v>97</v>
      </c>
      <c r="E33" s="42"/>
      <c r="F33" s="46"/>
      <c r="G33" s="46"/>
      <c r="H33" s="46"/>
      <c r="I33" s="46"/>
      <c r="J33" s="46"/>
      <c r="K33" s="27">
        <f>ROUNDUP(L33*XX!$A$4*XX!$B$9,-1)</f>
        <v>580</v>
      </c>
      <c r="L33" s="30">
        <v>14</v>
      </c>
    </row>
    <row r="34" spans="1:12" ht="12.75">
      <c r="A34" s="44">
        <v>5920</v>
      </c>
      <c r="B34" s="31" t="s">
        <v>96</v>
      </c>
      <c r="C34" s="45"/>
      <c r="D34" s="31" t="s">
        <v>98</v>
      </c>
      <c r="E34" s="42"/>
      <c r="F34" s="46"/>
      <c r="G34" s="46"/>
      <c r="H34" s="46"/>
      <c r="I34" s="46"/>
      <c r="J34" s="46"/>
      <c r="K34" s="27">
        <f>ROUNDUP(L34*XX!$A$4*XX!$B$9,-1)</f>
        <v>710</v>
      </c>
      <c r="L34" s="30">
        <v>17.25</v>
      </c>
    </row>
    <row r="35" spans="1:12" ht="12.75">
      <c r="A35" s="44" t="s">
        <v>79</v>
      </c>
      <c r="B35" s="31" t="s">
        <v>99</v>
      </c>
      <c r="C35" s="45"/>
      <c r="D35" s="31" t="s">
        <v>100</v>
      </c>
      <c r="E35" s="42"/>
      <c r="F35" s="46"/>
      <c r="G35" s="46"/>
      <c r="H35" s="46"/>
      <c r="I35" s="46"/>
      <c r="J35" s="46"/>
      <c r="K35" s="27">
        <f>ROUNDUP(L35*XX!$A$4*XX!$B$9,-1)</f>
        <v>710</v>
      </c>
      <c r="L35" s="30">
        <v>17.25</v>
      </c>
    </row>
    <row r="36" spans="1:12" ht="12.75">
      <c r="A36" s="44" t="s">
        <v>80</v>
      </c>
      <c r="B36" s="31" t="s">
        <v>101</v>
      </c>
      <c r="C36" s="45"/>
      <c r="D36" s="31" t="s">
        <v>87</v>
      </c>
      <c r="E36" s="42"/>
      <c r="F36" s="46"/>
      <c r="G36" s="46"/>
      <c r="H36" s="46"/>
      <c r="I36" s="46"/>
      <c r="J36" s="46"/>
      <c r="K36" s="27">
        <f>ROUNDUP(L36*XX!$A$4*XX!$B$9,-1)</f>
        <v>440</v>
      </c>
      <c r="L36" s="30">
        <v>10.5</v>
      </c>
    </row>
    <row r="37" spans="1:12" ht="12.75">
      <c r="A37" s="44">
        <v>7017</v>
      </c>
      <c r="B37" s="31" t="s">
        <v>102</v>
      </c>
      <c r="C37" s="45"/>
      <c r="D37" s="31" t="s">
        <v>87</v>
      </c>
      <c r="E37" s="42"/>
      <c r="F37" s="46"/>
      <c r="G37" s="46"/>
      <c r="H37" s="46"/>
      <c r="I37" s="46"/>
      <c r="J37" s="46"/>
      <c r="K37" s="27">
        <f>ROUNDUP(L37*XX!$A$4*XX!$B$9,-1)</f>
        <v>710</v>
      </c>
      <c r="L37" s="30">
        <v>17.25</v>
      </c>
    </row>
    <row r="38" spans="1:12" ht="12.75">
      <c r="A38" s="44">
        <v>7531</v>
      </c>
      <c r="B38" s="31" t="s">
        <v>103</v>
      </c>
      <c r="C38" s="45"/>
      <c r="D38" s="31" t="s">
        <v>104</v>
      </c>
      <c r="E38" s="42"/>
      <c r="F38" s="46"/>
      <c r="G38" s="46"/>
      <c r="H38" s="46"/>
      <c r="I38" s="46"/>
      <c r="J38" s="46"/>
      <c r="K38" s="27">
        <f>ROUNDUP(L38*XX!$A$4*XX!$B$9,-1)</f>
        <v>740</v>
      </c>
      <c r="L38" s="30">
        <v>18</v>
      </c>
    </row>
    <row r="39" spans="1:12" ht="12.75">
      <c r="A39" s="44">
        <v>7533</v>
      </c>
      <c r="B39" s="31" t="s">
        <v>105</v>
      </c>
      <c r="C39" s="45"/>
      <c r="D39" s="31" t="s">
        <v>104</v>
      </c>
      <c r="E39" s="42"/>
      <c r="F39" s="46"/>
      <c r="G39" s="46"/>
      <c r="H39" s="46"/>
      <c r="I39" s="46"/>
      <c r="J39" s="46"/>
      <c r="K39" s="27">
        <f>ROUNDUP(L39*XX!$A$4*XX!$B$9,-1)</f>
        <v>1330</v>
      </c>
      <c r="L39" s="30">
        <v>32.25</v>
      </c>
    </row>
    <row r="40" spans="1:12" ht="12.75">
      <c r="A40" s="44">
        <v>7012</v>
      </c>
      <c r="B40" s="31" t="s">
        <v>106</v>
      </c>
      <c r="C40" s="45"/>
      <c r="D40" s="31" t="s">
        <v>107</v>
      </c>
      <c r="E40" s="42"/>
      <c r="F40" s="46"/>
      <c r="G40" s="46"/>
      <c r="H40" s="46"/>
      <c r="I40" s="46"/>
      <c r="J40" s="46"/>
      <c r="K40" s="27">
        <f>ROUNDUP(L40*XX!$A$4*XX!$B$9,-1)</f>
        <v>1510</v>
      </c>
      <c r="L40" s="30">
        <v>36.75</v>
      </c>
    </row>
    <row r="41" spans="1:12" ht="12.75">
      <c r="A41" s="44" t="s">
        <v>81</v>
      </c>
      <c r="B41" s="31" t="s">
        <v>108</v>
      </c>
      <c r="C41" s="45"/>
      <c r="D41" s="31" t="s">
        <v>109</v>
      </c>
      <c r="E41" s="42"/>
      <c r="F41" s="46"/>
      <c r="G41" s="46"/>
      <c r="H41" s="46"/>
      <c r="I41" s="46"/>
      <c r="J41" s="46"/>
      <c r="K41" s="27">
        <f>ROUNDUP(L41*XX!$A$4*XX!$B$9,-1)</f>
        <v>650</v>
      </c>
      <c r="L41" s="30">
        <v>15.75</v>
      </c>
    </row>
    <row r="42" spans="1:12" ht="12.75">
      <c r="A42" s="44" t="s">
        <v>82</v>
      </c>
      <c r="B42" s="31" t="s">
        <v>110</v>
      </c>
      <c r="C42" s="45"/>
      <c r="D42" s="31" t="s">
        <v>109</v>
      </c>
      <c r="E42" s="42"/>
      <c r="F42" s="46"/>
      <c r="G42" s="46"/>
      <c r="H42" s="46"/>
      <c r="I42" s="46"/>
      <c r="J42" s="46"/>
      <c r="K42" s="27">
        <f>ROUNDUP(L42*XX!$A$4*XX!$B$9,-1)</f>
        <v>1270</v>
      </c>
      <c r="L42" s="30">
        <v>30.75</v>
      </c>
    </row>
    <row r="43" spans="1:12" ht="12.75">
      <c r="A43" s="44" t="s">
        <v>83</v>
      </c>
      <c r="B43" s="31" t="s">
        <v>86</v>
      </c>
      <c r="C43" s="45"/>
      <c r="D43" s="31" t="s">
        <v>111</v>
      </c>
      <c r="E43" s="42"/>
      <c r="F43" s="46"/>
      <c r="G43" s="46"/>
      <c r="H43" s="46"/>
      <c r="I43" s="46"/>
      <c r="J43" s="46"/>
      <c r="K43" s="27">
        <f>ROUNDUP(L43*XX!$A$4*XX!$B$9,-1)</f>
        <v>1670</v>
      </c>
      <c r="L43" s="30">
        <v>40.5</v>
      </c>
    </row>
    <row r="44" spans="1:12" ht="12.75">
      <c r="A44" s="44" t="s">
        <v>84</v>
      </c>
      <c r="B44" s="31" t="s">
        <v>112</v>
      </c>
      <c r="C44" s="45"/>
      <c r="D44" s="31" t="s">
        <v>88</v>
      </c>
      <c r="E44" s="42"/>
      <c r="F44" s="46"/>
      <c r="G44" s="46"/>
      <c r="H44" s="46"/>
      <c r="I44" s="46"/>
      <c r="J44" s="46"/>
      <c r="K44" s="27">
        <f>ROUNDUP(L44*XX!$A$4*XX!$B$9,-1)</f>
        <v>1390</v>
      </c>
      <c r="L44" s="30">
        <v>33.75</v>
      </c>
    </row>
    <row r="45" spans="1:12" ht="12.75">
      <c r="A45" s="44">
        <v>7057</v>
      </c>
      <c r="B45" s="32" t="s">
        <v>113</v>
      </c>
      <c r="C45" s="45"/>
      <c r="D45" s="31" t="s">
        <v>89</v>
      </c>
      <c r="E45" s="42"/>
      <c r="F45" s="46"/>
      <c r="G45" s="46"/>
      <c r="H45" s="46"/>
      <c r="I45" s="46"/>
      <c r="J45" s="46"/>
      <c r="K45" s="27">
        <f>ROUNDUP(L45*XX!$A$4*XX!$B$9,-1)</f>
        <v>190</v>
      </c>
      <c r="L45" s="30">
        <v>4.5</v>
      </c>
    </row>
    <row r="46" spans="1:12" ht="63.75" customHeight="1">
      <c r="A46" s="70" t="s">
        <v>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42"/>
    </row>
  </sheetData>
  <sheetProtection password="C657" sheet="1" objects="1" scenarios="1" selectLockedCells="1" selectUnlockedCells="1"/>
  <mergeCells count="8">
    <mergeCell ref="A27:L27"/>
    <mergeCell ref="A29:L29"/>
    <mergeCell ref="A46:K46"/>
    <mergeCell ref="A3:C4"/>
    <mergeCell ref="A10:L10"/>
    <mergeCell ref="A9:K9"/>
    <mergeCell ref="A20:L20"/>
    <mergeCell ref="A22:L22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12.75390625" style="10" customWidth="1"/>
    <col min="2" max="2" width="12.125" style="10" hidden="1" customWidth="1"/>
    <col min="3" max="3" width="32.75390625" style="20" customWidth="1"/>
    <col min="4" max="4" width="10.75390625" style="10" customWidth="1"/>
    <col min="5" max="6" width="9.375" style="10" customWidth="1"/>
    <col min="7" max="7" width="9.375" style="10" hidden="1" customWidth="1"/>
    <col min="8" max="8" width="9.375" style="4" hidden="1" customWidth="1"/>
    <col min="9" max="9" width="11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185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117</v>
      </c>
      <c r="E8" s="14" t="s">
        <v>137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78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33.75" customHeight="1">
      <c r="A11" s="22" t="s">
        <v>186</v>
      </c>
      <c r="B11" s="22"/>
      <c r="C11" s="73" t="s">
        <v>195</v>
      </c>
      <c r="D11" s="22">
        <v>60</v>
      </c>
      <c r="E11" s="35" t="s">
        <v>191</v>
      </c>
      <c r="F11" s="22">
        <v>4.8</v>
      </c>
      <c r="G11" s="22"/>
      <c r="H11" s="22"/>
      <c r="I11" s="26" t="s">
        <v>192</v>
      </c>
      <c r="J11" s="22">
        <v>3.5</v>
      </c>
      <c r="K11" s="27">
        <f>ROUNDUP(L11*XX!$A$4*XX!$B$11,-1)</f>
        <v>4890</v>
      </c>
      <c r="L11" s="28">
        <v>119</v>
      </c>
    </row>
    <row r="12" spans="1:12" s="11" customFormat="1" ht="33.75" customHeight="1">
      <c r="A12" s="22" t="s">
        <v>187</v>
      </c>
      <c r="B12" s="22"/>
      <c r="C12" s="73"/>
      <c r="D12" s="22">
        <v>60</v>
      </c>
      <c r="E12" s="35" t="s">
        <v>194</v>
      </c>
      <c r="F12" s="22">
        <v>6.5</v>
      </c>
      <c r="G12" s="22"/>
      <c r="H12" s="22"/>
      <c r="I12" s="26" t="s">
        <v>193</v>
      </c>
      <c r="J12" s="22">
        <v>3.5</v>
      </c>
      <c r="K12" s="27">
        <f>ROUNDUP(L12*XX!$A$4*XX!$B$11,-1)</f>
        <v>5470</v>
      </c>
      <c r="L12" s="28">
        <v>133</v>
      </c>
    </row>
    <row r="13" spans="1:12" s="11" customFormat="1" ht="33.75" customHeight="1">
      <c r="A13" s="22" t="s">
        <v>188</v>
      </c>
      <c r="B13" s="22"/>
      <c r="C13" s="73"/>
      <c r="D13" s="22">
        <v>60</v>
      </c>
      <c r="E13" s="35" t="s">
        <v>194</v>
      </c>
      <c r="F13" s="22">
        <v>6.5</v>
      </c>
      <c r="G13" s="22"/>
      <c r="H13" s="22"/>
      <c r="I13" s="26" t="s">
        <v>193</v>
      </c>
      <c r="J13" s="22">
        <v>3.5</v>
      </c>
      <c r="K13" s="27">
        <f>ROUNDUP(L13*XX!$A$4*XX!$B$11,-1)</f>
        <v>5470</v>
      </c>
      <c r="L13" s="28">
        <v>133</v>
      </c>
    </row>
    <row r="14" spans="1:12" s="11" customFormat="1" ht="33.75" customHeight="1">
      <c r="A14" s="22" t="s">
        <v>189</v>
      </c>
      <c r="B14" s="22"/>
      <c r="C14" s="73"/>
      <c r="D14" s="22">
        <v>60</v>
      </c>
      <c r="E14" s="35" t="s">
        <v>194</v>
      </c>
      <c r="F14" s="22">
        <v>6.7</v>
      </c>
      <c r="G14" s="22"/>
      <c r="H14" s="22"/>
      <c r="I14" s="26" t="s">
        <v>196</v>
      </c>
      <c r="J14" s="22">
        <v>4</v>
      </c>
      <c r="K14" s="27">
        <f>ROUNDUP(L14*XX!$A$4*XX!$B$11,-1)</f>
        <v>6950</v>
      </c>
      <c r="L14" s="28">
        <v>169</v>
      </c>
    </row>
    <row r="15" spans="1:12" s="11" customFormat="1" ht="33.75" customHeight="1">
      <c r="A15" s="22" t="s">
        <v>190</v>
      </c>
      <c r="B15" s="22"/>
      <c r="C15" s="73"/>
      <c r="D15" s="22">
        <v>60</v>
      </c>
      <c r="E15" s="35" t="s">
        <v>194</v>
      </c>
      <c r="F15" s="22">
        <v>6.7</v>
      </c>
      <c r="G15" s="22"/>
      <c r="H15" s="22"/>
      <c r="I15" s="26" t="s">
        <v>196</v>
      </c>
      <c r="J15" s="22">
        <v>4</v>
      </c>
      <c r="K15" s="27">
        <f>ROUNDUP(L15*XX!$A$4*XX!$B$11,-1)</f>
        <v>6950</v>
      </c>
      <c r="L15" s="28">
        <v>169</v>
      </c>
    </row>
    <row r="16" spans="1:12" ht="24.75" customHeight="1">
      <c r="A16" s="71" t="s">
        <v>75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27" customHeight="1">
      <c r="A17" s="22" t="s">
        <v>197</v>
      </c>
      <c r="B17" s="25"/>
      <c r="C17" s="75" t="s">
        <v>203</v>
      </c>
      <c r="D17" s="39">
        <v>50</v>
      </c>
      <c r="E17" s="39">
        <v>300</v>
      </c>
      <c r="F17" s="41">
        <v>7</v>
      </c>
      <c r="G17" s="39"/>
      <c r="H17" s="39"/>
      <c r="I17" s="39" t="s">
        <v>202</v>
      </c>
      <c r="J17" s="41">
        <v>6</v>
      </c>
      <c r="K17" s="27">
        <f>ROUNDUP(L17*XX!$A$4*XX!$B$11,-1)</f>
        <v>12580</v>
      </c>
      <c r="L17" s="40">
        <v>306</v>
      </c>
    </row>
    <row r="18" spans="1:12" ht="27" customHeight="1">
      <c r="A18" s="22" t="s">
        <v>198</v>
      </c>
      <c r="B18" s="25"/>
      <c r="C18" s="75"/>
      <c r="D18" s="39">
        <v>50</v>
      </c>
      <c r="E18" s="39">
        <v>300</v>
      </c>
      <c r="F18" s="41">
        <v>7</v>
      </c>
      <c r="G18" s="39"/>
      <c r="H18" s="39"/>
      <c r="I18" s="39" t="s">
        <v>202</v>
      </c>
      <c r="J18" s="41">
        <v>6</v>
      </c>
      <c r="K18" s="27">
        <f>ROUNDUP(L18*XX!$A$4*XX!$B$11,-1)</f>
        <v>12580</v>
      </c>
      <c r="L18" s="40">
        <v>306</v>
      </c>
    </row>
    <row r="19" spans="1:12" ht="27" customHeight="1">
      <c r="A19" s="22" t="s">
        <v>199</v>
      </c>
      <c r="B19" s="25"/>
      <c r="C19" s="75"/>
      <c r="D19" s="39">
        <v>50</v>
      </c>
      <c r="E19" s="39">
        <v>500</v>
      </c>
      <c r="F19" s="41">
        <v>7</v>
      </c>
      <c r="G19" s="39"/>
      <c r="H19" s="39"/>
      <c r="I19" s="39" t="s">
        <v>202</v>
      </c>
      <c r="J19" s="41">
        <v>6</v>
      </c>
      <c r="K19" s="27">
        <f>ROUNDUP(L19*XX!$A$4*XX!$B$11,-1)</f>
        <v>15250</v>
      </c>
      <c r="L19" s="40">
        <v>371</v>
      </c>
    </row>
    <row r="20" spans="1:12" ht="27" customHeight="1">
      <c r="A20" s="22" t="s">
        <v>200</v>
      </c>
      <c r="B20" s="25"/>
      <c r="C20" s="75"/>
      <c r="D20" s="39">
        <v>50</v>
      </c>
      <c r="E20" s="39">
        <v>500</v>
      </c>
      <c r="F20" s="41">
        <v>7</v>
      </c>
      <c r="G20" s="39"/>
      <c r="H20" s="39"/>
      <c r="I20" s="39" t="s">
        <v>202</v>
      </c>
      <c r="J20" s="41">
        <v>6</v>
      </c>
      <c r="K20" s="27">
        <f>ROUNDUP(L20*XX!$A$4*XX!$B$11,-1)</f>
        <v>15250</v>
      </c>
      <c r="L20" s="40">
        <v>371</v>
      </c>
    </row>
    <row r="21" spans="1:12" s="11" customFormat="1" ht="27" customHeight="1">
      <c r="A21" s="22" t="s">
        <v>201</v>
      </c>
      <c r="B21" s="22"/>
      <c r="C21" s="75"/>
      <c r="D21" s="39">
        <v>50</v>
      </c>
      <c r="E21" s="39">
        <v>500</v>
      </c>
      <c r="F21" s="41">
        <v>7</v>
      </c>
      <c r="G21" s="22"/>
      <c r="H21" s="22"/>
      <c r="I21" s="39" t="s">
        <v>202</v>
      </c>
      <c r="J21" s="41">
        <v>6</v>
      </c>
      <c r="K21" s="27">
        <f>ROUNDUP(L21*XX!$A$4*XX!$B$11,-1)</f>
        <v>15250</v>
      </c>
      <c r="L21" s="28">
        <v>371</v>
      </c>
    </row>
    <row r="22" spans="1:12" ht="25.5" customHeight="1">
      <c r="A22" s="71" t="s">
        <v>85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25.5" customHeight="1">
      <c r="A23" s="39" t="s">
        <v>204</v>
      </c>
      <c r="B23" s="39"/>
      <c r="C23" s="39" t="s">
        <v>205</v>
      </c>
      <c r="D23" s="43" t="s">
        <v>134</v>
      </c>
      <c r="E23" s="43" t="s">
        <v>134</v>
      </c>
      <c r="F23" s="43" t="s">
        <v>134</v>
      </c>
      <c r="G23" s="43" t="s">
        <v>134</v>
      </c>
      <c r="H23" s="43" t="s">
        <v>134</v>
      </c>
      <c r="I23" s="43" t="s">
        <v>134</v>
      </c>
      <c r="J23" s="43" t="s">
        <v>134</v>
      </c>
      <c r="K23" s="27">
        <f>ROUNDUP(L23*XX!$A$4*XX!$B$11,-1)</f>
        <v>740</v>
      </c>
      <c r="L23" s="28">
        <v>18</v>
      </c>
    </row>
    <row r="24" spans="1:12" ht="78" customHeight="1">
      <c r="A24" s="70" t="s">
        <v>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42"/>
    </row>
  </sheetData>
  <sheetProtection password="C657" sheet="1" objects="1" scenarios="1" selectLockedCells="1" selectUnlockedCells="1"/>
  <mergeCells count="8">
    <mergeCell ref="A24:K24"/>
    <mergeCell ref="C17:C21"/>
    <mergeCell ref="C11:C15"/>
    <mergeCell ref="A16:L16"/>
    <mergeCell ref="A22:L22"/>
    <mergeCell ref="A3:C4"/>
    <mergeCell ref="A9:K9"/>
    <mergeCell ref="A10:L10"/>
  </mergeCell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26.75390625" style="12" customWidth="1"/>
    <col min="2" max="2" width="19.75390625" style="12" customWidth="1"/>
    <col min="3" max="3" width="18.25390625" style="12" customWidth="1"/>
    <col min="4" max="4" width="18.00390625" style="12" customWidth="1"/>
    <col min="5" max="5" width="49.75390625" style="12" customWidth="1"/>
    <col min="6" max="6" width="17.00390625" style="12" customWidth="1"/>
    <col min="7" max="16384" width="9.125" style="12" customWidth="1"/>
  </cols>
  <sheetData>
    <row r="1" spans="1:20" ht="12.75">
      <c r="A1" s="48"/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6.5" thickBot="1">
      <c r="A2" s="50" t="s">
        <v>115</v>
      </c>
      <c r="B2" s="51">
        <v>41100</v>
      </c>
      <c r="C2" s="52" t="s">
        <v>6</v>
      </c>
      <c r="D2" s="48"/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32.25" thickBot="1">
      <c r="A3" s="53" t="s">
        <v>7</v>
      </c>
      <c r="B3" s="53" t="s">
        <v>8</v>
      </c>
      <c r="C3" s="54">
        <f ca="1">TODAY()</f>
        <v>41185</v>
      </c>
      <c r="D3" s="48"/>
      <c r="E3" s="55" t="s">
        <v>9</v>
      </c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4" thickBot="1">
      <c r="A4" s="56">
        <f>31.2221*1.02</f>
        <v>31.846542000000003</v>
      </c>
      <c r="B4" s="56">
        <f>40.1735*1.02</f>
        <v>40.976969999999994</v>
      </c>
      <c r="C4" s="57">
        <v>41179</v>
      </c>
      <c r="D4" s="48"/>
      <c r="E4" s="58" t="s">
        <v>10</v>
      </c>
      <c r="F4" s="48"/>
      <c r="G4" s="48"/>
      <c r="H4" s="48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.75" customHeight="1" thickBot="1">
      <c r="A5" s="48"/>
      <c r="B5" s="48"/>
      <c r="C5" s="48"/>
      <c r="D5" s="48"/>
      <c r="E5" s="59" t="s">
        <v>11</v>
      </c>
      <c r="F5" s="76" t="s">
        <v>12</v>
      </c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8.75" thickBot="1">
      <c r="A6" s="60"/>
      <c r="B6" s="60"/>
      <c r="C6" s="48"/>
      <c r="D6" s="48"/>
      <c r="E6" s="59" t="s">
        <v>13</v>
      </c>
      <c r="F6" s="76"/>
      <c r="G6" s="48"/>
      <c r="H6" s="48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8.75" thickBot="1">
      <c r="A7" s="60" t="s">
        <v>14</v>
      </c>
      <c r="B7" s="61">
        <f>AVERAGE(B9:B31)</f>
        <v>1.29</v>
      </c>
      <c r="C7" s="61" t="e">
        <f>AVERAGE(C9:C31)</f>
        <v>#DIV/0!</v>
      </c>
      <c r="D7" s="61" t="e">
        <f>AVERAGE(D9:D31)</f>
        <v>#DIV/0!</v>
      </c>
      <c r="E7" s="62" t="s">
        <v>15</v>
      </c>
      <c r="F7" s="76"/>
      <c r="G7" s="48"/>
      <c r="H7" s="48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8">
      <c r="A8" s="63" t="s">
        <v>3</v>
      </c>
      <c r="B8" s="63" t="s">
        <v>16</v>
      </c>
      <c r="C8" s="63" t="s">
        <v>17</v>
      </c>
      <c r="D8" s="63" t="s">
        <v>18</v>
      </c>
      <c r="E8" s="48"/>
      <c r="F8" s="76"/>
      <c r="G8" s="48"/>
      <c r="H8" s="48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8">
      <c r="A9" s="63" t="s">
        <v>57</v>
      </c>
      <c r="B9" s="64">
        <v>1.29</v>
      </c>
      <c r="C9" s="64"/>
      <c r="D9" s="64"/>
      <c r="E9" s="65" t="s">
        <v>58</v>
      </c>
      <c r="F9" s="66">
        <v>41179</v>
      </c>
      <c r="G9" s="48"/>
      <c r="H9" s="48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8">
      <c r="A10" s="63" t="s">
        <v>114</v>
      </c>
      <c r="B10" s="64">
        <v>1.29</v>
      </c>
      <c r="C10" s="64"/>
      <c r="D10" s="64"/>
      <c r="E10" s="65" t="s">
        <v>58</v>
      </c>
      <c r="F10" s="66">
        <v>41183</v>
      </c>
      <c r="G10" s="48"/>
      <c r="H10" s="48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8">
      <c r="A11" s="63" t="s">
        <v>185</v>
      </c>
      <c r="B11" s="64">
        <v>1.29</v>
      </c>
      <c r="C11" s="64"/>
      <c r="D11" s="64"/>
      <c r="E11" s="65" t="s">
        <v>58</v>
      </c>
      <c r="F11" s="66">
        <v>41183</v>
      </c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8">
      <c r="A12" s="63"/>
      <c r="B12" s="64"/>
      <c r="C12" s="64"/>
      <c r="D12" s="64"/>
      <c r="E12" s="65"/>
      <c r="F12" s="66"/>
      <c r="G12" s="48"/>
      <c r="H12" s="48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8">
      <c r="A13" s="63"/>
      <c r="B13" s="64"/>
      <c r="C13" s="64"/>
      <c r="D13" s="64"/>
      <c r="E13" s="65"/>
      <c r="F13" s="66"/>
      <c r="G13" s="48"/>
      <c r="H13" s="48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8">
      <c r="A14" s="63"/>
      <c r="B14" s="64"/>
      <c r="C14" s="64"/>
      <c r="D14" s="64"/>
      <c r="E14" s="65"/>
      <c r="F14" s="66"/>
      <c r="G14" s="48"/>
      <c r="H14" s="48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8">
      <c r="A15" s="63"/>
      <c r="B15" s="64"/>
      <c r="C15" s="64"/>
      <c r="D15" s="64"/>
      <c r="E15" s="65"/>
      <c r="F15" s="66"/>
      <c r="G15" s="48"/>
      <c r="H15" s="48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8">
      <c r="A16" s="63"/>
      <c r="B16" s="64"/>
      <c r="C16" s="64"/>
      <c r="D16" s="64"/>
      <c r="E16" s="65"/>
      <c r="F16" s="66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8">
      <c r="A17" s="63"/>
      <c r="B17" s="64"/>
      <c r="C17" s="64"/>
      <c r="D17" s="64"/>
      <c r="E17" s="65"/>
      <c r="F17" s="66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8">
      <c r="A18" s="63"/>
      <c r="B18" s="64"/>
      <c r="C18" s="64"/>
      <c r="D18" s="64"/>
      <c r="E18" s="65"/>
      <c r="F18" s="66"/>
      <c r="G18" s="48"/>
      <c r="H18" s="48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8">
      <c r="A19" s="63"/>
      <c r="B19" s="64"/>
      <c r="C19" s="64"/>
      <c r="D19" s="64"/>
      <c r="E19" s="65"/>
      <c r="F19" s="66"/>
      <c r="G19" s="48"/>
      <c r="H19" s="48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8">
      <c r="A20" s="63"/>
      <c r="B20" s="64"/>
      <c r="C20" s="64"/>
      <c r="D20" s="64"/>
      <c r="E20" s="65"/>
      <c r="F20" s="66"/>
      <c r="G20" s="48"/>
      <c r="H20" s="48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8">
      <c r="A21" s="63"/>
      <c r="B21" s="64"/>
      <c r="C21" s="64"/>
      <c r="D21" s="64"/>
      <c r="E21" s="65"/>
      <c r="F21" s="66"/>
      <c r="G21" s="48"/>
      <c r="H21" s="48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8">
      <c r="A22" s="63"/>
      <c r="B22" s="64"/>
      <c r="C22" s="64"/>
      <c r="D22" s="64"/>
      <c r="E22" s="65"/>
      <c r="F22" s="66"/>
      <c r="G22" s="48"/>
      <c r="H22" s="48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8">
      <c r="A23" s="63"/>
      <c r="B23" s="64"/>
      <c r="C23" s="64"/>
      <c r="D23" s="64"/>
      <c r="E23" s="65"/>
      <c r="F23" s="66"/>
      <c r="G23" s="48"/>
      <c r="H23" s="48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8">
      <c r="A24" s="63"/>
      <c r="B24" s="64"/>
      <c r="C24" s="64"/>
      <c r="D24" s="64"/>
      <c r="E24" s="65"/>
      <c r="F24" s="66"/>
      <c r="G24" s="48"/>
      <c r="H24" s="48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8">
      <c r="A25" s="63"/>
      <c r="B25" s="64"/>
      <c r="C25" s="64"/>
      <c r="D25" s="64"/>
      <c r="E25" s="65"/>
      <c r="F25" s="66"/>
      <c r="G25" s="48"/>
      <c r="H25" s="48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8">
      <c r="A26" s="63"/>
      <c r="B26" s="64"/>
      <c r="C26" s="64"/>
      <c r="D26" s="64"/>
      <c r="E26" s="65"/>
      <c r="F26" s="66"/>
      <c r="G26" s="48"/>
      <c r="H26" s="48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8">
      <c r="A27" s="63"/>
      <c r="B27" s="64"/>
      <c r="C27" s="64"/>
      <c r="D27" s="64"/>
      <c r="E27" s="65"/>
      <c r="F27" s="66"/>
      <c r="G27" s="48"/>
      <c r="H27" s="48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8">
      <c r="A28" s="60"/>
      <c r="B28" s="67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8">
      <c r="A29" s="68"/>
      <c r="B29" s="6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8">
      <c r="A30" s="68"/>
      <c r="B30" s="6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8">
      <c r="A31" s="68"/>
      <c r="B31" s="6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8">
      <c r="A32" s="68"/>
      <c r="B32" s="6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8">
      <c r="A33" s="68"/>
      <c r="B33" s="6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8">
      <c r="A34" s="68"/>
      <c r="B34" s="6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8">
      <c r="A35" s="68"/>
      <c r="B35" s="6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18">
      <c r="A36" s="68"/>
      <c r="B36" s="6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8">
      <c r="A37" s="68"/>
      <c r="B37" s="6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8">
      <c r="A38" s="68"/>
      <c r="B38" s="6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8">
      <c r="A39" s="68"/>
      <c r="B39" s="6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8">
      <c r="A40" s="68"/>
      <c r="B40" s="6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</sheetData>
  <sheetProtection password="C657" sheet="1" objects="1" scenarios="1" selectLockedCells="1" selectUnlockedCells="1"/>
  <mergeCells count="1">
    <mergeCell ref="F5:F8"/>
  </mergeCells>
  <hyperlinks>
    <hyperlink ref="E7" r:id="rId1" display="www.ft-nx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odv</dc:creator>
  <cp:keywords/>
  <dc:description/>
  <cp:lastModifiedBy>rafail_r</cp:lastModifiedBy>
  <cp:lastPrinted>2012-10-01T09:45:36Z</cp:lastPrinted>
  <dcterms:created xsi:type="dcterms:W3CDTF">2012-09-27T04:02:39Z</dcterms:created>
  <dcterms:modified xsi:type="dcterms:W3CDTF">2012-10-03T13:24:18Z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